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20376" windowHeight="10920"/>
  </bookViews>
  <sheets>
    <sheet name="MV Property Tax 2011 Mill Rate" sheetId="1" r:id="rId1"/>
  </sheets>
  <calcPr calcId="145621"/>
</workbook>
</file>

<file path=xl/calcChain.xml><?xml version="1.0" encoding="utf-8"?>
<calcChain xmlns="http://schemas.openxmlformats.org/spreadsheetml/2006/main">
  <c r="D171" i="1" l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171" i="1" l="1"/>
  <c r="C173" i="1" s="1"/>
  <c r="E170" i="1" l="1"/>
  <c r="F170" i="1" s="1"/>
  <c r="E166" i="1"/>
  <c r="F166" i="1" s="1"/>
  <c r="E162" i="1"/>
  <c r="F162" i="1" s="1"/>
  <c r="E158" i="1"/>
  <c r="F158" i="1" s="1"/>
  <c r="E154" i="1"/>
  <c r="F154" i="1" s="1"/>
  <c r="E150" i="1"/>
  <c r="F150" i="1" s="1"/>
  <c r="E146" i="1"/>
  <c r="F146" i="1" s="1"/>
  <c r="E142" i="1"/>
  <c r="F142" i="1" s="1"/>
  <c r="E138" i="1"/>
  <c r="F138" i="1" s="1"/>
  <c r="E134" i="1"/>
  <c r="F134" i="1" s="1"/>
  <c r="E130" i="1"/>
  <c r="F130" i="1" s="1"/>
  <c r="E126" i="1"/>
  <c r="F126" i="1" s="1"/>
  <c r="E122" i="1"/>
  <c r="F122" i="1" s="1"/>
  <c r="E118" i="1"/>
  <c r="F118" i="1" s="1"/>
  <c r="E114" i="1"/>
  <c r="F114" i="1" s="1"/>
  <c r="E110" i="1"/>
  <c r="F110" i="1" s="1"/>
  <c r="E106" i="1"/>
  <c r="F106" i="1" s="1"/>
  <c r="E102" i="1"/>
  <c r="F102" i="1" s="1"/>
  <c r="E98" i="1"/>
  <c r="F98" i="1" s="1"/>
  <c r="E94" i="1"/>
  <c r="F94" i="1" s="1"/>
  <c r="E168" i="1"/>
  <c r="F168" i="1" s="1"/>
  <c r="E164" i="1"/>
  <c r="F164" i="1" s="1"/>
  <c r="E160" i="1"/>
  <c r="F160" i="1" s="1"/>
  <c r="E156" i="1"/>
  <c r="F156" i="1" s="1"/>
  <c r="E152" i="1"/>
  <c r="F152" i="1" s="1"/>
  <c r="E148" i="1"/>
  <c r="F148" i="1" s="1"/>
  <c r="E144" i="1"/>
  <c r="F144" i="1" s="1"/>
  <c r="E140" i="1"/>
  <c r="F140" i="1" s="1"/>
  <c r="E136" i="1"/>
  <c r="F136" i="1" s="1"/>
  <c r="E132" i="1"/>
  <c r="F132" i="1" s="1"/>
  <c r="E128" i="1"/>
  <c r="F128" i="1" s="1"/>
  <c r="E124" i="1"/>
  <c r="F124" i="1" s="1"/>
  <c r="E120" i="1"/>
  <c r="F120" i="1" s="1"/>
  <c r="E116" i="1"/>
  <c r="F116" i="1" s="1"/>
  <c r="E112" i="1"/>
  <c r="F112" i="1" s="1"/>
  <c r="E108" i="1"/>
  <c r="F108" i="1" s="1"/>
  <c r="E104" i="1"/>
  <c r="F104" i="1" s="1"/>
  <c r="E100" i="1"/>
  <c r="F100" i="1" s="1"/>
  <c r="E96" i="1"/>
  <c r="F96" i="1" s="1"/>
  <c r="E92" i="1"/>
  <c r="F92" i="1" s="1"/>
  <c r="E88" i="1"/>
  <c r="F88" i="1" s="1"/>
  <c r="E84" i="1"/>
  <c r="F84" i="1" s="1"/>
  <c r="E80" i="1"/>
  <c r="F80" i="1" s="1"/>
  <c r="E76" i="1"/>
  <c r="F76" i="1" s="1"/>
  <c r="E72" i="1"/>
  <c r="F72" i="1" s="1"/>
  <c r="E68" i="1"/>
  <c r="F68" i="1" s="1"/>
  <c r="E64" i="1"/>
  <c r="F64" i="1" s="1"/>
  <c r="E60" i="1"/>
  <c r="F60" i="1" s="1"/>
  <c r="E56" i="1"/>
  <c r="F56" i="1" s="1"/>
  <c r="E52" i="1"/>
  <c r="F52" i="1" s="1"/>
  <c r="E48" i="1"/>
  <c r="F48" i="1" s="1"/>
  <c r="E169" i="1"/>
  <c r="F169" i="1" s="1"/>
  <c r="E165" i="1"/>
  <c r="F165" i="1" s="1"/>
  <c r="E161" i="1"/>
  <c r="F161" i="1" s="1"/>
  <c r="E157" i="1"/>
  <c r="F157" i="1" s="1"/>
  <c r="E153" i="1"/>
  <c r="F153" i="1" s="1"/>
  <c r="E149" i="1"/>
  <c r="F149" i="1" s="1"/>
  <c r="E145" i="1"/>
  <c r="F145" i="1" s="1"/>
  <c r="E141" i="1"/>
  <c r="F141" i="1" s="1"/>
  <c r="E137" i="1"/>
  <c r="F137" i="1" s="1"/>
  <c r="E133" i="1"/>
  <c r="F133" i="1" s="1"/>
  <c r="E129" i="1"/>
  <c r="F129" i="1" s="1"/>
  <c r="E125" i="1"/>
  <c r="F125" i="1" s="1"/>
  <c r="E121" i="1"/>
  <c r="F121" i="1" s="1"/>
  <c r="E117" i="1"/>
  <c r="F117" i="1" s="1"/>
  <c r="E113" i="1"/>
  <c r="F113" i="1" s="1"/>
  <c r="E109" i="1"/>
  <c r="F109" i="1" s="1"/>
  <c r="E105" i="1"/>
  <c r="F105" i="1" s="1"/>
  <c r="E101" i="1"/>
  <c r="F101" i="1" s="1"/>
  <c r="E97" i="1"/>
  <c r="F97" i="1" s="1"/>
  <c r="E93" i="1"/>
  <c r="F93" i="1" s="1"/>
  <c r="E85" i="1"/>
  <c r="F85" i="1" s="1"/>
  <c r="E81" i="1"/>
  <c r="F81" i="1" s="1"/>
  <c r="E77" i="1"/>
  <c r="F77" i="1" s="1"/>
  <c r="E73" i="1"/>
  <c r="F73" i="1" s="1"/>
  <c r="E69" i="1"/>
  <c r="F69" i="1" s="1"/>
  <c r="E65" i="1"/>
  <c r="F65" i="1" s="1"/>
  <c r="E61" i="1"/>
  <c r="F61" i="1" s="1"/>
  <c r="E57" i="1"/>
  <c r="F57" i="1" s="1"/>
  <c r="E53" i="1"/>
  <c r="F53" i="1" s="1"/>
  <c r="E49" i="1"/>
  <c r="F49" i="1" s="1"/>
  <c r="E45" i="1"/>
  <c r="F45" i="1" s="1"/>
  <c r="E41" i="1"/>
  <c r="F41" i="1" s="1"/>
  <c r="E37" i="1"/>
  <c r="F37" i="1" s="1"/>
  <c r="E33" i="1"/>
  <c r="F33" i="1" s="1"/>
  <c r="E29" i="1"/>
  <c r="F29" i="1" s="1"/>
  <c r="E25" i="1"/>
  <c r="F25" i="1" s="1"/>
  <c r="E21" i="1"/>
  <c r="F21" i="1" s="1"/>
  <c r="E17" i="1"/>
  <c r="F17" i="1" s="1"/>
  <c r="E13" i="1"/>
  <c r="F13" i="1" s="1"/>
  <c r="E9" i="1"/>
  <c r="F9" i="1" s="1"/>
  <c r="E5" i="1"/>
  <c r="F5" i="1" s="1"/>
  <c r="E167" i="1"/>
  <c r="F167" i="1" s="1"/>
  <c r="E163" i="1"/>
  <c r="F163" i="1" s="1"/>
  <c r="E159" i="1"/>
  <c r="F159" i="1" s="1"/>
  <c r="E155" i="1"/>
  <c r="F155" i="1" s="1"/>
  <c r="E151" i="1"/>
  <c r="F151" i="1" s="1"/>
  <c r="E147" i="1"/>
  <c r="F147" i="1" s="1"/>
  <c r="E143" i="1"/>
  <c r="F143" i="1" s="1"/>
  <c r="E139" i="1"/>
  <c r="F139" i="1" s="1"/>
  <c r="E135" i="1"/>
  <c r="F135" i="1" s="1"/>
  <c r="E131" i="1"/>
  <c r="F131" i="1" s="1"/>
  <c r="E127" i="1"/>
  <c r="F127" i="1" s="1"/>
  <c r="E123" i="1"/>
  <c r="F123" i="1" s="1"/>
  <c r="E119" i="1"/>
  <c r="F119" i="1" s="1"/>
  <c r="E115" i="1"/>
  <c r="F115" i="1" s="1"/>
  <c r="E111" i="1"/>
  <c r="F111" i="1" s="1"/>
  <c r="E107" i="1"/>
  <c r="F107" i="1" s="1"/>
  <c r="E103" i="1"/>
  <c r="F103" i="1" s="1"/>
  <c r="E99" i="1"/>
  <c r="F99" i="1" s="1"/>
  <c r="E95" i="1"/>
  <c r="F95" i="1" s="1"/>
  <c r="E91" i="1"/>
  <c r="F91" i="1" s="1"/>
  <c r="E89" i="1"/>
  <c r="F89" i="1" s="1"/>
  <c r="E87" i="1"/>
  <c r="F87" i="1" s="1"/>
  <c r="E83" i="1"/>
  <c r="F83" i="1" s="1"/>
  <c r="E79" i="1"/>
  <c r="F79" i="1" s="1"/>
  <c r="E75" i="1"/>
  <c r="F75" i="1" s="1"/>
  <c r="E71" i="1"/>
  <c r="F71" i="1" s="1"/>
  <c r="E67" i="1"/>
  <c r="F67" i="1" s="1"/>
  <c r="E63" i="1"/>
  <c r="F63" i="1" s="1"/>
  <c r="E59" i="1"/>
  <c r="F59" i="1" s="1"/>
  <c r="E55" i="1"/>
  <c r="F55" i="1" s="1"/>
  <c r="E51" i="1"/>
  <c r="F51" i="1" s="1"/>
  <c r="E47" i="1"/>
  <c r="F47" i="1" s="1"/>
  <c r="E46" i="1"/>
  <c r="F46" i="1" s="1"/>
  <c r="E44" i="1"/>
  <c r="F44" i="1" s="1"/>
  <c r="E43" i="1"/>
  <c r="F43" i="1" s="1"/>
  <c r="E42" i="1"/>
  <c r="F42" i="1" s="1"/>
  <c r="E40" i="1"/>
  <c r="F40" i="1" s="1"/>
  <c r="E39" i="1"/>
  <c r="F39" i="1" s="1"/>
  <c r="E38" i="1"/>
  <c r="F38" i="1" s="1"/>
  <c r="E36" i="1"/>
  <c r="F36" i="1" s="1"/>
  <c r="E35" i="1"/>
  <c r="F35" i="1" s="1"/>
  <c r="E34" i="1"/>
  <c r="F34" i="1" s="1"/>
  <c r="E32" i="1"/>
  <c r="F32" i="1" s="1"/>
  <c r="E31" i="1"/>
  <c r="F31" i="1" s="1"/>
  <c r="E30" i="1"/>
  <c r="F30" i="1" s="1"/>
  <c r="E28" i="1"/>
  <c r="F28" i="1" s="1"/>
  <c r="E27" i="1"/>
  <c r="F27" i="1" s="1"/>
  <c r="E26" i="1"/>
  <c r="F26" i="1" s="1"/>
  <c r="E24" i="1"/>
  <c r="F24" i="1" s="1"/>
  <c r="E23" i="1"/>
  <c r="F23" i="1" s="1"/>
  <c r="E22" i="1"/>
  <c r="F22" i="1" s="1"/>
  <c r="E20" i="1"/>
  <c r="F20" i="1" s="1"/>
  <c r="E19" i="1"/>
  <c r="F19" i="1" s="1"/>
  <c r="E18" i="1"/>
  <c r="F18" i="1" s="1"/>
  <c r="E16" i="1"/>
  <c r="F16" i="1" s="1"/>
  <c r="E15" i="1"/>
  <c r="F15" i="1" s="1"/>
  <c r="E14" i="1"/>
  <c r="F14" i="1" s="1"/>
  <c r="E12" i="1"/>
  <c r="F12" i="1" s="1"/>
  <c r="E11" i="1"/>
  <c r="F11" i="1" s="1"/>
  <c r="E10" i="1"/>
  <c r="F10" i="1" s="1"/>
  <c r="E8" i="1"/>
  <c r="F8" i="1" s="1"/>
  <c r="E7" i="1"/>
  <c r="F7" i="1" s="1"/>
  <c r="E6" i="1"/>
  <c r="F6" i="1" s="1"/>
  <c r="E4" i="1"/>
  <c r="F4" i="1" s="1"/>
  <c r="E3" i="1"/>
  <c r="F3" i="1" s="1"/>
  <c r="E2" i="1"/>
  <c r="F2" i="1" s="1"/>
  <c r="E86" i="1"/>
  <c r="F86" i="1" s="1"/>
  <c r="E82" i="1"/>
  <c r="F82" i="1" s="1"/>
  <c r="E78" i="1"/>
  <c r="F78" i="1" s="1"/>
  <c r="E74" i="1"/>
  <c r="F74" i="1" s="1"/>
  <c r="E70" i="1"/>
  <c r="F70" i="1" s="1"/>
  <c r="E66" i="1"/>
  <c r="F66" i="1" s="1"/>
  <c r="E62" i="1"/>
  <c r="F62" i="1" s="1"/>
  <c r="E58" i="1"/>
  <c r="F58" i="1" s="1"/>
  <c r="E54" i="1"/>
  <c r="F54" i="1" s="1"/>
  <c r="E50" i="1"/>
  <c r="F50" i="1" s="1"/>
  <c r="E90" i="1"/>
  <c r="F90" i="1" s="1"/>
  <c r="G54" i="1" l="1"/>
  <c r="H54" i="1"/>
  <c r="G70" i="1"/>
  <c r="H70" i="1"/>
  <c r="G86" i="1"/>
  <c r="H86" i="1"/>
  <c r="H6" i="1"/>
  <c r="G6" i="1"/>
  <c r="G11" i="1"/>
  <c r="H11" i="1"/>
  <c r="G16" i="1"/>
  <c r="H16" i="1"/>
  <c r="H22" i="1"/>
  <c r="G22" i="1"/>
  <c r="G27" i="1"/>
  <c r="H27" i="1"/>
  <c r="G32" i="1"/>
  <c r="H32" i="1"/>
  <c r="H38" i="1"/>
  <c r="G38" i="1"/>
  <c r="G43" i="1"/>
  <c r="H43" i="1"/>
  <c r="G51" i="1"/>
  <c r="H51" i="1"/>
  <c r="G67" i="1"/>
  <c r="H67" i="1"/>
  <c r="G83" i="1"/>
  <c r="H83" i="1"/>
  <c r="H95" i="1"/>
  <c r="G95" i="1"/>
  <c r="H111" i="1"/>
  <c r="G111" i="1"/>
  <c r="H127" i="1"/>
  <c r="G127" i="1"/>
  <c r="H143" i="1"/>
  <c r="G143" i="1"/>
  <c r="H159" i="1"/>
  <c r="G159" i="1"/>
  <c r="H9" i="1"/>
  <c r="G9" i="1"/>
  <c r="H25" i="1"/>
  <c r="G25" i="1"/>
  <c r="H41" i="1"/>
  <c r="G41" i="1"/>
  <c r="H57" i="1"/>
  <c r="G57" i="1"/>
  <c r="H73" i="1"/>
  <c r="G73" i="1"/>
  <c r="H93" i="1"/>
  <c r="G93" i="1"/>
  <c r="H109" i="1"/>
  <c r="G109" i="1"/>
  <c r="H125" i="1"/>
  <c r="G125" i="1"/>
  <c r="H141" i="1"/>
  <c r="G141" i="1"/>
  <c r="H157" i="1"/>
  <c r="G157" i="1"/>
  <c r="H48" i="1"/>
  <c r="G48" i="1"/>
  <c r="H64" i="1"/>
  <c r="G64" i="1"/>
  <c r="H80" i="1"/>
  <c r="G80" i="1"/>
  <c r="G96" i="1"/>
  <c r="H96" i="1"/>
  <c r="G112" i="1"/>
  <c r="H112" i="1"/>
  <c r="G128" i="1"/>
  <c r="H128" i="1"/>
  <c r="G144" i="1"/>
  <c r="H144" i="1"/>
  <c r="G160" i="1"/>
  <c r="H160" i="1"/>
  <c r="G98" i="1"/>
  <c r="H98" i="1"/>
  <c r="G114" i="1"/>
  <c r="H114" i="1"/>
  <c r="G130" i="1"/>
  <c r="H130" i="1"/>
  <c r="G146" i="1"/>
  <c r="H146" i="1"/>
  <c r="G162" i="1"/>
  <c r="H162" i="1"/>
  <c r="G58" i="1"/>
  <c r="H58" i="1"/>
  <c r="G74" i="1"/>
  <c r="H74" i="1"/>
  <c r="F171" i="1"/>
  <c r="H2" i="1"/>
  <c r="G2" i="1"/>
  <c r="G7" i="1"/>
  <c r="H7" i="1"/>
  <c r="G12" i="1"/>
  <c r="H12" i="1"/>
  <c r="H18" i="1"/>
  <c r="G18" i="1"/>
  <c r="G23" i="1"/>
  <c r="H23" i="1"/>
  <c r="G28" i="1"/>
  <c r="H28" i="1"/>
  <c r="H34" i="1"/>
  <c r="G34" i="1"/>
  <c r="G39" i="1"/>
  <c r="H39" i="1"/>
  <c r="G44" i="1"/>
  <c r="H44" i="1"/>
  <c r="G55" i="1"/>
  <c r="H55" i="1"/>
  <c r="G71" i="1"/>
  <c r="H71" i="1"/>
  <c r="G87" i="1"/>
  <c r="H87" i="1"/>
  <c r="H99" i="1"/>
  <c r="G99" i="1"/>
  <c r="H115" i="1"/>
  <c r="G115" i="1"/>
  <c r="H131" i="1"/>
  <c r="G131" i="1"/>
  <c r="H147" i="1"/>
  <c r="G147" i="1"/>
  <c r="H163" i="1"/>
  <c r="G163" i="1"/>
  <c r="H13" i="1"/>
  <c r="G13" i="1"/>
  <c r="H29" i="1"/>
  <c r="G29" i="1"/>
  <c r="H45" i="1"/>
  <c r="G45" i="1"/>
  <c r="H61" i="1"/>
  <c r="G61" i="1"/>
  <c r="H77" i="1"/>
  <c r="G77" i="1"/>
  <c r="H97" i="1"/>
  <c r="G97" i="1"/>
  <c r="H113" i="1"/>
  <c r="G113" i="1"/>
  <c r="H129" i="1"/>
  <c r="G129" i="1"/>
  <c r="H145" i="1"/>
  <c r="G145" i="1"/>
  <c r="H161" i="1"/>
  <c r="G161" i="1"/>
  <c r="H52" i="1"/>
  <c r="G52" i="1"/>
  <c r="H68" i="1"/>
  <c r="G68" i="1"/>
  <c r="H84" i="1"/>
  <c r="G84" i="1"/>
  <c r="G100" i="1"/>
  <c r="H100" i="1"/>
  <c r="G116" i="1"/>
  <c r="H116" i="1"/>
  <c r="G132" i="1"/>
  <c r="H132" i="1"/>
  <c r="G148" i="1"/>
  <c r="H148" i="1"/>
  <c r="G164" i="1"/>
  <c r="H164" i="1"/>
  <c r="G102" i="1"/>
  <c r="H102" i="1"/>
  <c r="G118" i="1"/>
  <c r="H118" i="1"/>
  <c r="G134" i="1"/>
  <c r="H134" i="1"/>
  <c r="G150" i="1"/>
  <c r="H150" i="1"/>
  <c r="G166" i="1"/>
  <c r="H166" i="1"/>
  <c r="G90" i="1"/>
  <c r="H90" i="1"/>
  <c r="G62" i="1"/>
  <c r="H62" i="1"/>
  <c r="G78" i="1"/>
  <c r="H78" i="1"/>
  <c r="G3" i="1"/>
  <c r="H3" i="1"/>
  <c r="G8" i="1"/>
  <c r="H8" i="1"/>
  <c r="H14" i="1"/>
  <c r="G14" i="1"/>
  <c r="G19" i="1"/>
  <c r="H19" i="1"/>
  <c r="G24" i="1"/>
  <c r="H24" i="1"/>
  <c r="H30" i="1"/>
  <c r="G30" i="1"/>
  <c r="G35" i="1"/>
  <c r="H35" i="1"/>
  <c r="G40" i="1"/>
  <c r="H40" i="1"/>
  <c r="H46" i="1"/>
  <c r="G46" i="1"/>
  <c r="G59" i="1"/>
  <c r="H59" i="1"/>
  <c r="G75" i="1"/>
  <c r="H75" i="1"/>
  <c r="H89" i="1"/>
  <c r="G89" i="1"/>
  <c r="H103" i="1"/>
  <c r="G103" i="1"/>
  <c r="H119" i="1"/>
  <c r="G119" i="1"/>
  <c r="H135" i="1"/>
  <c r="G135" i="1"/>
  <c r="H151" i="1"/>
  <c r="G151" i="1"/>
  <c r="H167" i="1"/>
  <c r="G167" i="1"/>
  <c r="H17" i="1"/>
  <c r="G17" i="1"/>
  <c r="H33" i="1"/>
  <c r="G33" i="1"/>
  <c r="H49" i="1"/>
  <c r="G49" i="1"/>
  <c r="H65" i="1"/>
  <c r="G65" i="1"/>
  <c r="H81" i="1"/>
  <c r="G81" i="1"/>
  <c r="H101" i="1"/>
  <c r="G101" i="1"/>
  <c r="H117" i="1"/>
  <c r="G117" i="1"/>
  <c r="H133" i="1"/>
  <c r="G133" i="1"/>
  <c r="H149" i="1"/>
  <c r="G149" i="1"/>
  <c r="H165" i="1"/>
  <c r="G165" i="1"/>
  <c r="H56" i="1"/>
  <c r="G56" i="1"/>
  <c r="H72" i="1"/>
  <c r="G72" i="1"/>
  <c r="G88" i="1"/>
  <c r="H88" i="1"/>
  <c r="G104" i="1"/>
  <c r="H104" i="1"/>
  <c r="G120" i="1"/>
  <c r="H120" i="1"/>
  <c r="G136" i="1"/>
  <c r="H136" i="1"/>
  <c r="G152" i="1"/>
  <c r="H152" i="1"/>
  <c r="G168" i="1"/>
  <c r="H168" i="1"/>
  <c r="G106" i="1"/>
  <c r="H106" i="1"/>
  <c r="G122" i="1"/>
  <c r="H122" i="1"/>
  <c r="G138" i="1"/>
  <c r="H138" i="1"/>
  <c r="G154" i="1"/>
  <c r="H154" i="1"/>
  <c r="G170" i="1"/>
  <c r="H170" i="1"/>
  <c r="G50" i="1"/>
  <c r="H50" i="1"/>
  <c r="G66" i="1"/>
  <c r="H66" i="1"/>
  <c r="G82" i="1"/>
  <c r="H82" i="1"/>
  <c r="G4" i="1"/>
  <c r="H4" i="1"/>
  <c r="H10" i="1"/>
  <c r="G10" i="1"/>
  <c r="G15" i="1"/>
  <c r="H15" i="1"/>
  <c r="G20" i="1"/>
  <c r="H20" i="1"/>
  <c r="H26" i="1"/>
  <c r="G26" i="1"/>
  <c r="G31" i="1"/>
  <c r="H31" i="1"/>
  <c r="G36" i="1"/>
  <c r="H36" i="1"/>
  <c r="H42" i="1"/>
  <c r="G42" i="1"/>
  <c r="G47" i="1"/>
  <c r="H47" i="1"/>
  <c r="G63" i="1"/>
  <c r="H63" i="1"/>
  <c r="G79" i="1"/>
  <c r="H79" i="1"/>
  <c r="H91" i="1"/>
  <c r="G91" i="1"/>
  <c r="H107" i="1"/>
  <c r="G107" i="1"/>
  <c r="H123" i="1"/>
  <c r="G123" i="1"/>
  <c r="H139" i="1"/>
  <c r="G139" i="1"/>
  <c r="H155" i="1"/>
  <c r="G155" i="1"/>
  <c r="H5" i="1"/>
  <c r="G5" i="1"/>
  <c r="H21" i="1"/>
  <c r="G21" i="1"/>
  <c r="H37" i="1"/>
  <c r="G37" i="1"/>
  <c r="H53" i="1"/>
  <c r="G53" i="1"/>
  <c r="H69" i="1"/>
  <c r="G69" i="1"/>
  <c r="H85" i="1"/>
  <c r="G85" i="1"/>
  <c r="H105" i="1"/>
  <c r="G105" i="1"/>
  <c r="H121" i="1"/>
  <c r="G121" i="1"/>
  <c r="H137" i="1"/>
  <c r="G137" i="1"/>
  <c r="H153" i="1"/>
  <c r="G153" i="1"/>
  <c r="H169" i="1"/>
  <c r="G169" i="1"/>
  <c r="H60" i="1"/>
  <c r="G60" i="1"/>
  <c r="H76" i="1"/>
  <c r="G76" i="1"/>
  <c r="G92" i="1"/>
  <c r="H92" i="1"/>
  <c r="G108" i="1"/>
  <c r="H108" i="1"/>
  <c r="G124" i="1"/>
  <c r="H124" i="1"/>
  <c r="G140" i="1"/>
  <c r="H140" i="1"/>
  <c r="G156" i="1"/>
  <c r="H156" i="1"/>
  <c r="G94" i="1"/>
  <c r="H94" i="1"/>
  <c r="G110" i="1"/>
  <c r="H110" i="1"/>
  <c r="G126" i="1"/>
  <c r="H126" i="1"/>
  <c r="G142" i="1"/>
  <c r="H142" i="1"/>
  <c r="G158" i="1"/>
  <c r="H158" i="1"/>
  <c r="H171" i="1" l="1"/>
  <c r="G171" i="1"/>
</calcChain>
</file>

<file path=xl/sharedStrings.xml><?xml version="1.0" encoding="utf-8"?>
<sst xmlns="http://schemas.openxmlformats.org/spreadsheetml/2006/main" count="179" uniqueCount="179">
  <si>
    <t>Town</t>
  </si>
  <si>
    <t>Statewide Rate</t>
  </si>
  <si>
    <t>Levy at Statewide Rate</t>
  </si>
  <si>
    <t>Difference Statewide Rate - Current Law</t>
  </si>
  <si>
    <t>% Difference Statewide Rate vs. Current Law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</si>
  <si>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</si>
  <si>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</si>
  <si>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</si>
  <si>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</si>
  <si>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</si>
  <si>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</si>
  <si>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</si>
  <si>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</si>
  <si>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</si>
  <si>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</si>
  <si>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</si>
  <si>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</si>
  <si>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</si>
  <si>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</si>
  <si>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</si>
  <si>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</si>
  <si>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</si>
  <si>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</si>
  <si>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</si>
  <si>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</si>
  <si>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</si>
  <si>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</si>
  <si>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</si>
  <si>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</si>
  <si>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</si>
  <si>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</si>
  <si>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</si>
  <si>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</si>
  <si>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</si>
  <si>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</si>
  <si>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</si>
  <si>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</si>
  <si>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</si>
  <si>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</si>
  <si>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</si>
  <si>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</si>
  <si>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</si>
  <si>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</si>
  <si>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</si>
  <si>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</si>
  <si>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</si>
  <si>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</si>
  <si>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</si>
  <si>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</si>
  <si>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</si>
  <si>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</si>
  <si>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</si>
  <si>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</si>
  <si>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</si>
  <si>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</si>
  <si>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</si>
  <si>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</si>
  <si>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</si>
  <si>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</si>
  <si>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</si>
  <si>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</si>
  <si>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</si>
  <si>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</si>
  <si>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</si>
  <si>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</si>
  <si>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</si>
  <si>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</si>
  <si>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</si>
  <si>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</si>
  <si>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</si>
  <si>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</si>
  <si>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</si>
  <si>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</si>
  <si>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</si>
  <si>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</si>
  <si>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</si>
  <si>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</si>
  <si>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</si>
  <si>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</si>
  <si>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</si>
  <si>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</si>
  <si>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 (Town)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</si>
  <si>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</si>
  <si>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</si>
  <si>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</si>
  <si>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</si>
  <si>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</si>
  <si>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</si>
  <si>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</si>
  <si>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</si>
  <si>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</si>
  <si>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</si>
  <si>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</si>
  <si>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</si>
  <si>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</si>
  <si>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</si>
  <si>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</si>
  <si>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</si>
  <si>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</si>
  <si>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</si>
  <si>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</si>
  <si>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</si>
  <si>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</si>
  <si>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</si>
  <si>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</si>
  <si>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</si>
  <si>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</si>
  <si>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</si>
  <si>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</si>
  <si>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</si>
  <si>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</si>
  <si>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</si>
  <si>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</si>
  <si>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</si>
  <si>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</si>
  <si>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</si>
  <si>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</si>
  <si>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</si>
  <si>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</si>
  <si>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</si>
  <si>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</si>
  <si>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</si>
  <si>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</si>
  <si>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</si>
  <si>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</si>
  <si>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</si>
  <si>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</si>
  <si>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</si>
  <si>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</si>
  <si>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</si>
  <si>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</si>
  <si>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</si>
  <si>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</si>
  <si>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</si>
  <si>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</si>
  <si>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</si>
  <si>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</si>
  <si>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</si>
  <si>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</si>
  <si>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</si>
  <si>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</si>
  <si>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</si>
  <si>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</si>
  <si>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</si>
  <si>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</si>
  <si>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</si>
  <si>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</si>
  <si>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</si>
  <si>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</si>
  <si>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</si>
  <si>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</si>
  <si>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</si>
  <si>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</si>
  <si>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</si>
  <si>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</si>
  <si>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</si>
  <si>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</si>
  <si>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</si>
  <si>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</si>
  <si>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</si>
  <si>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</si>
  <si>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</si>
  <si>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</si>
  <si>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</si>
  <si>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</si>
  <si>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</si>
  <si>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</si>
  <si>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</si>
  <si>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</si>
  <si>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</si>
  <si>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</si>
  <si>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</si>
  <si>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</si>
  <si>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</si>
  <si>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Total</t>
  </si>
  <si>
    <t>Revenue Neutral Mill Rate</t>
  </si>
  <si>
    <t>Est. Net Grand List (Grand List Year 2011/FY 13)</t>
  </si>
  <si>
    <t>FY 13 Mill Rate</t>
  </si>
  <si>
    <t>FY 13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</si>
</sst>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44" fontId="3" fillId="0" borderId="0" xfId="1" applyFont="1"/>
    <xf numFmtId="2" fontId="3" fillId="0" borderId="0" xfId="0" applyNumberFormat="1" applyFont="1"/>
    <xf numFmtId="44" fontId="3" fillId="0" borderId="0" xfId="0" applyNumberFormat="1" applyFont="1"/>
    <xf numFmtId="9" fontId="3" fillId="0" borderId="0" xfId="2" applyFont="1"/>
    <xf numFmtId="44" fontId="2" fillId="0" borderId="0" xfId="0" applyNumberFormat="1" applyFont="1"/>
  </cellXfs>
  <cellStyles count="5">
    <cellStyle name="Currency" xfId="1" builtinId="4"/>
    <cellStyle name="Normal" xfId="0" builtinId="0"/>
    <cellStyle name="Normal 2" xfId="3"/>
    <cellStyle name="Normal 2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tabSelected="1" workbookViewId="0">
      <selection activeCell="D2" sqref="D2"/>
    </sheetView>
  </sheetViews>
  <sheetFormatPr defaultRowHeight="13.2" x14ac:dyDescent="0.25"/>
  <cols>
    <col min="1" max="1" width="19.88671875" customWidth="1"/>
    <col min="2" max="2" width="26.88671875" customWidth="1"/>
    <col min="3" max="3" width="14.5546875" customWidth="1"/>
    <col min="4" max="4" width="16" bestFit="1" customWidth="1"/>
    <col min="5" max="5" width="14" customWidth="1"/>
    <col min="6" max="6" width="23.109375" customWidth="1"/>
    <col min="7" max="7" width="22.6640625" customWidth="1"/>
    <col min="8" max="8" width="26.6640625" customWidth="1"/>
  </cols>
  <sheetData>
    <row r="1" spans="1:8" ht="27.6" x14ac:dyDescent="0.3">
      <c r="A1" s="1" t="s">
        <v>0</v>
      </c>
      <c r="B1" s="2" t="s">
        <v>176</v>
      </c>
      <c r="C1" s="1" t="s">
        <v>177</v>
      </c>
      <c r="D1" s="1" t="s">
        <v>178</v>
      </c>
      <c r="E1" s="1" t="s">
        <v>1</v>
      </c>
      <c r="F1" s="1" t="s">
        <v>2</v>
      </c>
      <c r="G1" s="2" t="s">
        <v>3</v>
      </c>
      <c r="H1" s="2" t="s">
        <v>4</v>
      </c>
    </row>
    <row r="2" spans="1:8" ht="13.8" x14ac:dyDescent="0.3">
      <c r="A2" s="3" t="s">
        <v>5</v>
      </c>
      <c r="B2" s="4">
        <f>(D2/C2)*1000</f>
        <v>24105811.688311689</v>
      </c>
      <c r="C2" s="5">
        <v>30.8</v>
      </c>
      <c r="D2" s="4">
        <v>742459</v>
      </c>
      <c r="E2" s="6">
        <f>$C$173</f>
        <v>27.491704299808632</v>
      </c>
      <c r="F2" s="4">
        <f>(B2/1000)*E2</f>
        <v>662709.84684193565</v>
      </c>
      <c r="G2" s="6">
        <f>F2-D2</f>
        <v>-79749.15315806435</v>
      </c>
      <c r="H2" s="7">
        <f>(F2-D2)/D2</f>
        <v>-0.10741219805816125</v>
      </c>
    </row>
    <row r="3" spans="1:8" ht="13.8" x14ac:dyDescent="0.3">
      <c r="A3" s="3" t="s">
        <v>6</v>
      </c>
      <c r="B3" s="4">
        <f t="shared" ref="B3:B66" si="0">(D3/C3)*1000</f>
        <v>88940542.495479211</v>
      </c>
      <c r="C3" s="5">
        <v>27.65</v>
      </c>
      <c r="D3" s="4">
        <v>2459206</v>
      </c>
      <c r="E3" s="6">
        <f t="shared" ref="E3:E66" si="1">$C$173</f>
        <v>27.491704299808632</v>
      </c>
      <c r="F3" s="4">
        <f t="shared" ref="F3:F66" si="2">(B3/1000)*E3</f>
        <v>2445127.094550278</v>
      </c>
      <c r="G3" s="6">
        <f t="shared" ref="G3:G66" si="3">F3-D3</f>
        <v>-14078.905449721962</v>
      </c>
      <c r="H3" s="7">
        <f t="shared" ref="H3:H66" si="4">(F3-D3)/D3</f>
        <v>-5.7249801154201649E-3</v>
      </c>
    </row>
    <row r="4" spans="1:8" ht="13.8" x14ac:dyDescent="0.3">
      <c r="A4" s="3" t="s">
        <v>7</v>
      </c>
      <c r="B4" s="4">
        <f t="shared" si="0"/>
        <v>28692238.647342995</v>
      </c>
      <c r="C4" s="5">
        <v>31.05</v>
      </c>
      <c r="D4" s="4">
        <v>890894.01</v>
      </c>
      <c r="E4" s="6">
        <f t="shared" si="1"/>
        <v>27.491704299808632</v>
      </c>
      <c r="F4" s="4">
        <f t="shared" si="2"/>
        <v>788798.54059229477</v>
      </c>
      <c r="G4" s="6">
        <f t="shared" si="3"/>
        <v>-102095.46940770524</v>
      </c>
      <c r="H4" s="7">
        <f t="shared" si="4"/>
        <v>-0.11459889533627601</v>
      </c>
    </row>
    <row r="5" spans="1:8" ht="13.8" x14ac:dyDescent="0.3">
      <c r="A5" s="3" t="s">
        <v>8</v>
      </c>
      <c r="B5" s="4">
        <f t="shared" si="0"/>
        <v>173638440.545809</v>
      </c>
      <c r="C5" s="5">
        <v>25.65</v>
      </c>
      <c r="D5" s="4">
        <v>4453826</v>
      </c>
      <c r="E5" s="6">
        <f t="shared" si="1"/>
        <v>27.491704299808632</v>
      </c>
      <c r="F5" s="4">
        <f t="shared" si="2"/>
        <v>4773616.6625652825</v>
      </c>
      <c r="G5" s="6">
        <f t="shared" si="3"/>
        <v>319790.66256528255</v>
      </c>
      <c r="H5" s="7">
        <f t="shared" si="4"/>
        <v>7.1801337224508224E-2</v>
      </c>
    </row>
    <row r="6" spans="1:8" ht="13.8" x14ac:dyDescent="0.3">
      <c r="A6" s="3" t="s">
        <v>9</v>
      </c>
      <c r="B6" s="4">
        <f t="shared" si="0"/>
        <v>29787986.318939719</v>
      </c>
      <c r="C6" s="5">
        <v>23.39</v>
      </c>
      <c r="D6" s="4">
        <v>696741</v>
      </c>
      <c r="E6" s="6">
        <f t="shared" si="1"/>
        <v>27.491704299808632</v>
      </c>
      <c r="F6" s="4">
        <f t="shared" si="2"/>
        <v>818922.51156703569</v>
      </c>
      <c r="G6" s="6">
        <f t="shared" si="3"/>
        <v>122181.51156703569</v>
      </c>
      <c r="H6" s="7">
        <f t="shared" si="4"/>
        <v>0.17536144932914194</v>
      </c>
    </row>
    <row r="7" spans="1:8" ht="13.8" x14ac:dyDescent="0.3">
      <c r="A7" s="3" t="s">
        <v>10</v>
      </c>
      <c r="B7" s="4">
        <f t="shared" si="0"/>
        <v>39926784.565916397</v>
      </c>
      <c r="C7" s="5">
        <v>31.1</v>
      </c>
      <c r="D7" s="4">
        <v>1241723</v>
      </c>
      <c r="E7" s="6">
        <f t="shared" si="1"/>
        <v>27.491704299808632</v>
      </c>
      <c r="F7" s="4">
        <f t="shared" si="2"/>
        <v>1097655.3549283366</v>
      </c>
      <c r="G7" s="6">
        <f t="shared" si="3"/>
        <v>-144067.64507166343</v>
      </c>
      <c r="H7" s="7">
        <f t="shared" si="4"/>
        <v>-0.1160223697810731</v>
      </c>
    </row>
    <row r="8" spans="1:8" ht="13.8" x14ac:dyDescent="0.3">
      <c r="A8" s="3" t="s">
        <v>11</v>
      </c>
      <c r="B8" s="4">
        <f t="shared" si="0"/>
        <v>177035427.43538767</v>
      </c>
      <c r="C8" s="5">
        <v>25.15</v>
      </c>
      <c r="D8" s="4">
        <v>4452441</v>
      </c>
      <c r="E8" s="6">
        <f t="shared" si="1"/>
        <v>27.491704299808632</v>
      </c>
      <c r="F8" s="4">
        <f t="shared" si="2"/>
        <v>4867005.6216439065</v>
      </c>
      <c r="G8" s="6">
        <f t="shared" si="3"/>
        <v>414564.62164390646</v>
      </c>
      <c r="H8" s="7">
        <f t="shared" si="4"/>
        <v>9.3109514902927737E-2</v>
      </c>
    </row>
    <row r="9" spans="1:8" ht="13.8" x14ac:dyDescent="0.3">
      <c r="A9" s="3" t="s">
        <v>12</v>
      </c>
      <c r="B9" s="4">
        <f t="shared" si="0"/>
        <v>45244849.334267698</v>
      </c>
      <c r="C9" s="5">
        <v>28.54</v>
      </c>
      <c r="D9" s="4">
        <v>1291288</v>
      </c>
      <c r="E9" s="6">
        <f t="shared" si="1"/>
        <v>27.491704299808632</v>
      </c>
      <c r="F9" s="4">
        <f t="shared" si="2"/>
        <v>1243858.018987081</v>
      </c>
      <c r="G9" s="6">
        <f t="shared" si="3"/>
        <v>-47429.981012918986</v>
      </c>
      <c r="H9" s="7">
        <f t="shared" si="4"/>
        <v>-3.6730753335366691E-2</v>
      </c>
    </row>
    <row r="10" spans="1:8" ht="13.8" x14ac:dyDescent="0.3">
      <c r="A10" s="3" t="s">
        <v>13</v>
      </c>
      <c r="B10" s="4">
        <f t="shared" si="0"/>
        <v>135379808.89073536</v>
      </c>
      <c r="C10" s="5">
        <v>24.07</v>
      </c>
      <c r="D10" s="4">
        <v>3258592</v>
      </c>
      <c r="E10" s="6">
        <f t="shared" si="1"/>
        <v>27.491704299808632</v>
      </c>
      <c r="F10" s="4">
        <f t="shared" si="2"/>
        <v>3721821.6741887</v>
      </c>
      <c r="G10" s="6">
        <f t="shared" si="3"/>
        <v>463229.67418870004</v>
      </c>
      <c r="H10" s="7">
        <f t="shared" si="4"/>
        <v>0.14215638968876743</v>
      </c>
    </row>
    <row r="11" spans="1:8" ht="13.8" x14ac:dyDescent="0.3">
      <c r="A11" s="3" t="s">
        <v>14</v>
      </c>
      <c r="B11" s="4">
        <f t="shared" si="0"/>
        <v>32300195.121951219</v>
      </c>
      <c r="C11" s="5">
        <v>20.5</v>
      </c>
      <c r="D11" s="4">
        <v>662154</v>
      </c>
      <c r="E11" s="6">
        <f t="shared" si="1"/>
        <v>27.491704299808632</v>
      </c>
      <c r="F11" s="4">
        <f t="shared" si="2"/>
        <v>887987.41311880411</v>
      </c>
      <c r="G11" s="6">
        <f t="shared" si="3"/>
        <v>225833.41311880411</v>
      </c>
      <c r="H11" s="7">
        <f t="shared" si="4"/>
        <v>0.34105874633212835</v>
      </c>
    </row>
    <row r="12" spans="1:8" ht="13.8" x14ac:dyDescent="0.3">
      <c r="A12" s="3" t="s">
        <v>15</v>
      </c>
      <c r="B12" s="4">
        <f t="shared" si="0"/>
        <v>137147930.53545588</v>
      </c>
      <c r="C12" s="5">
        <v>34.549999999999997</v>
      </c>
      <c r="D12" s="4">
        <v>4738461</v>
      </c>
      <c r="E12" s="6">
        <f t="shared" si="1"/>
        <v>27.491704299808632</v>
      </c>
      <c r="F12" s="4">
        <f t="shared" si="2"/>
        <v>3770430.351611448</v>
      </c>
      <c r="G12" s="6">
        <f t="shared" si="3"/>
        <v>-968030.64838855201</v>
      </c>
      <c r="H12" s="7">
        <f t="shared" si="4"/>
        <v>-0.20429220550481517</v>
      </c>
    </row>
    <row r="13" spans="1:8" ht="13.8" x14ac:dyDescent="0.3">
      <c r="A13" s="3" t="s">
        <v>16</v>
      </c>
      <c r="B13" s="4">
        <f t="shared" si="0"/>
        <v>38849194.630872481</v>
      </c>
      <c r="C13" s="5">
        <v>29.8</v>
      </c>
      <c r="D13" s="4">
        <v>1157706</v>
      </c>
      <c r="E13" s="6">
        <f t="shared" si="1"/>
        <v>27.491704299808632</v>
      </c>
      <c r="F13" s="4">
        <f t="shared" si="2"/>
        <v>1068030.5710776593</v>
      </c>
      <c r="G13" s="6">
        <f t="shared" si="3"/>
        <v>-89675.42892234074</v>
      </c>
      <c r="H13" s="7">
        <f t="shared" si="4"/>
        <v>-7.7459587254744069E-2</v>
      </c>
    </row>
    <row r="14" spans="1:8" ht="13.8" x14ac:dyDescent="0.3">
      <c r="A14" s="3" t="s">
        <v>17</v>
      </c>
      <c r="B14" s="4">
        <f t="shared" si="0"/>
        <v>22729733.333333332</v>
      </c>
      <c r="C14" s="5">
        <v>22.5</v>
      </c>
      <c r="D14" s="4">
        <v>511419</v>
      </c>
      <c r="E14" s="6">
        <f t="shared" si="1"/>
        <v>27.491704299808632</v>
      </c>
      <c r="F14" s="4">
        <f t="shared" si="2"/>
        <v>624879.10761350358</v>
      </c>
      <c r="G14" s="6">
        <f t="shared" si="3"/>
        <v>113460.10761350358</v>
      </c>
      <c r="H14" s="7">
        <f t="shared" si="4"/>
        <v>0.2218535244359392</v>
      </c>
    </row>
    <row r="15" spans="1:8" ht="13.8" x14ac:dyDescent="0.3">
      <c r="A15" s="3" t="s">
        <v>18</v>
      </c>
      <c r="B15" s="4">
        <f t="shared" si="0"/>
        <v>216068817.63527054</v>
      </c>
      <c r="C15" s="5">
        <v>24.95</v>
      </c>
      <c r="D15" s="4">
        <v>5390917</v>
      </c>
      <c r="E15" s="6">
        <f t="shared" si="1"/>
        <v>27.491704299808632</v>
      </c>
      <c r="F15" s="4">
        <f t="shared" si="2"/>
        <v>5940100.0428381339</v>
      </c>
      <c r="G15" s="6">
        <f t="shared" si="3"/>
        <v>549183.04283813387</v>
      </c>
      <c r="H15" s="7">
        <f t="shared" si="4"/>
        <v>0.10187191582399319</v>
      </c>
    </row>
    <row r="16" spans="1:8" ht="13.8" x14ac:dyDescent="0.3">
      <c r="A16" s="3" t="s">
        <v>19</v>
      </c>
      <c r="B16" s="4">
        <f t="shared" si="0"/>
        <v>411131695.45122844</v>
      </c>
      <c r="C16" s="5">
        <v>41.11</v>
      </c>
      <c r="D16" s="4">
        <v>16901624</v>
      </c>
      <c r="E16" s="6">
        <f t="shared" si="1"/>
        <v>27.491704299808632</v>
      </c>
      <c r="F16" s="4">
        <f t="shared" si="2"/>
        <v>11302710.99962415</v>
      </c>
      <c r="G16" s="6">
        <f t="shared" si="3"/>
        <v>-5598913.0003758501</v>
      </c>
      <c r="H16" s="7">
        <f t="shared" si="4"/>
        <v>-0.33126479445855916</v>
      </c>
    </row>
    <row r="17" spans="1:8" ht="13.8" x14ac:dyDescent="0.3">
      <c r="A17" s="3" t="s">
        <v>20</v>
      </c>
      <c r="B17" s="4">
        <f t="shared" si="0"/>
        <v>17005257.142857142</v>
      </c>
      <c r="C17" s="5">
        <v>17.5</v>
      </c>
      <c r="D17" s="4">
        <v>297592</v>
      </c>
      <c r="E17" s="6">
        <f t="shared" si="1"/>
        <v>27.491704299808632</v>
      </c>
      <c r="F17" s="4">
        <f t="shared" si="2"/>
        <v>467503.50091363717</v>
      </c>
      <c r="G17" s="6">
        <f t="shared" si="3"/>
        <v>169911.50091363717</v>
      </c>
      <c r="H17" s="7">
        <f t="shared" si="4"/>
        <v>0.57095453141763608</v>
      </c>
    </row>
    <row r="18" spans="1:8" ht="13.8" x14ac:dyDescent="0.3">
      <c r="A18" s="3" t="s">
        <v>21</v>
      </c>
      <c r="B18" s="4">
        <f t="shared" si="0"/>
        <v>362996939.13043475</v>
      </c>
      <c r="C18" s="5">
        <v>28.75</v>
      </c>
      <c r="D18" s="4">
        <v>10436162</v>
      </c>
      <c r="E18" s="6">
        <f t="shared" si="1"/>
        <v>27.491704299808632</v>
      </c>
      <c r="F18" s="4">
        <f t="shared" si="2"/>
        <v>9979404.5123095457</v>
      </c>
      <c r="G18" s="6">
        <f t="shared" si="3"/>
        <v>-456757.48769045435</v>
      </c>
      <c r="H18" s="7">
        <f t="shared" si="4"/>
        <v>-4.376680696317807E-2</v>
      </c>
    </row>
    <row r="19" spans="1:8" ht="13.8" x14ac:dyDescent="0.3">
      <c r="A19" s="3" t="s">
        <v>22</v>
      </c>
      <c r="B19" s="4">
        <f t="shared" si="0"/>
        <v>135581255.09372452</v>
      </c>
      <c r="C19" s="5">
        <v>24.54</v>
      </c>
      <c r="D19" s="4">
        <v>3327164</v>
      </c>
      <c r="E19" s="6">
        <f t="shared" si="1"/>
        <v>27.491704299808632</v>
      </c>
      <c r="F19" s="4">
        <f t="shared" si="2"/>
        <v>3727359.7736335974</v>
      </c>
      <c r="G19" s="6">
        <f t="shared" si="3"/>
        <v>400195.77363359742</v>
      </c>
      <c r="H19" s="7">
        <f t="shared" si="4"/>
        <v>0.12028134881045761</v>
      </c>
    </row>
    <row r="20" spans="1:8" ht="13.8" x14ac:dyDescent="0.3">
      <c r="A20" s="3" t="s">
        <v>23</v>
      </c>
      <c r="B20" s="4">
        <f t="shared" si="0"/>
        <v>50144066.40793445</v>
      </c>
      <c r="C20" s="5">
        <v>23.19</v>
      </c>
      <c r="D20" s="4">
        <v>1162840.8999999999</v>
      </c>
      <c r="E20" s="6">
        <f t="shared" si="1"/>
        <v>27.491704299808632</v>
      </c>
      <c r="F20" s="4">
        <f t="shared" si="2"/>
        <v>1378545.8460769011</v>
      </c>
      <c r="G20" s="6">
        <f t="shared" si="3"/>
        <v>215704.94607690116</v>
      </c>
      <c r="H20" s="7">
        <f t="shared" si="4"/>
        <v>0.18549824492490863</v>
      </c>
    </row>
    <row r="21" spans="1:8" ht="13.8" x14ac:dyDescent="0.3">
      <c r="A21" s="3" t="s">
        <v>24</v>
      </c>
      <c r="B21" s="4">
        <f t="shared" si="0"/>
        <v>78057014.925373137</v>
      </c>
      <c r="C21" s="5">
        <v>26.8</v>
      </c>
      <c r="D21" s="4">
        <v>2091928</v>
      </c>
      <c r="E21" s="6">
        <f t="shared" si="1"/>
        <v>27.491704299808632</v>
      </c>
      <c r="F21" s="4">
        <f t="shared" si="2"/>
        <v>2145920.3728541071</v>
      </c>
      <c r="G21" s="6">
        <f t="shared" si="3"/>
        <v>53992.37285410706</v>
      </c>
      <c r="H21" s="7">
        <f t="shared" si="4"/>
        <v>2.5809861933157863E-2</v>
      </c>
    </row>
    <row r="22" spans="1:8" ht="13.8" x14ac:dyDescent="0.3">
      <c r="A22" s="3" t="s">
        <v>25</v>
      </c>
      <c r="B22" s="4">
        <f t="shared" si="0"/>
        <v>8786439.024390243</v>
      </c>
      <c r="C22" s="5">
        <v>20.5</v>
      </c>
      <c r="D22" s="4">
        <v>180122</v>
      </c>
      <c r="E22" s="6">
        <f t="shared" si="1"/>
        <v>27.491704299808632</v>
      </c>
      <c r="F22" s="4">
        <f t="shared" si="2"/>
        <v>241554.1835068356</v>
      </c>
      <c r="G22" s="6">
        <f t="shared" si="3"/>
        <v>61432.183506835601</v>
      </c>
      <c r="H22" s="7">
        <f t="shared" si="4"/>
        <v>0.34105874633212824</v>
      </c>
    </row>
    <row r="23" spans="1:8" ht="13.8" x14ac:dyDescent="0.3">
      <c r="A23" s="3" t="s">
        <v>26</v>
      </c>
      <c r="B23" s="4">
        <f t="shared" si="0"/>
        <v>36859292.452830188</v>
      </c>
      <c r="C23" s="5">
        <v>21.2</v>
      </c>
      <c r="D23" s="4">
        <v>781417</v>
      </c>
      <c r="E23" s="6">
        <f t="shared" si="1"/>
        <v>27.491704299808632</v>
      </c>
      <c r="F23" s="4">
        <f t="shared" si="2"/>
        <v>1013324.7688133755</v>
      </c>
      <c r="G23" s="6">
        <f t="shared" si="3"/>
        <v>231907.7688133755</v>
      </c>
      <c r="H23" s="7">
        <f t="shared" si="4"/>
        <v>0.29677850470795425</v>
      </c>
    </row>
    <row r="24" spans="1:8" ht="13.8" x14ac:dyDescent="0.3">
      <c r="A24" s="3" t="s">
        <v>27</v>
      </c>
      <c r="B24" s="4">
        <f t="shared" si="0"/>
        <v>80624489.023467064</v>
      </c>
      <c r="C24" s="5">
        <v>26.42</v>
      </c>
      <c r="D24" s="4">
        <v>2130099</v>
      </c>
      <c r="E24" s="6">
        <f t="shared" si="1"/>
        <v>27.491704299808632</v>
      </c>
      <c r="F24" s="4">
        <f t="shared" si="2"/>
        <v>2216504.6115563232</v>
      </c>
      <c r="G24" s="6">
        <f t="shared" si="3"/>
        <v>86405.611556323245</v>
      </c>
      <c r="H24" s="7">
        <f t="shared" si="4"/>
        <v>4.0564129440144918E-2</v>
      </c>
    </row>
    <row r="25" spans="1:8" ht="13.8" x14ac:dyDescent="0.3">
      <c r="A25" s="3" t="s">
        <v>28</v>
      </c>
      <c r="B25" s="4">
        <f t="shared" si="0"/>
        <v>15596749.585406302</v>
      </c>
      <c r="C25" s="5">
        <v>30.15</v>
      </c>
      <c r="D25" s="4">
        <v>470242</v>
      </c>
      <c r="E25" s="6">
        <f t="shared" si="1"/>
        <v>27.491704299808632</v>
      </c>
      <c r="F25" s="4">
        <f t="shared" si="2"/>
        <v>428781.22764015291</v>
      </c>
      <c r="G25" s="6">
        <f t="shared" si="3"/>
        <v>-41460.772359847091</v>
      </c>
      <c r="H25" s="7">
        <f t="shared" si="4"/>
        <v>-8.8169011614970788E-2</v>
      </c>
    </row>
    <row r="26" spans="1:8" ht="13.8" x14ac:dyDescent="0.3">
      <c r="A26" s="3" t="s">
        <v>29</v>
      </c>
      <c r="B26" s="4">
        <f t="shared" si="0"/>
        <v>220772052.88284978</v>
      </c>
      <c r="C26" s="5">
        <v>27.23</v>
      </c>
      <c r="D26" s="4">
        <v>6011623</v>
      </c>
      <c r="E26" s="6">
        <f t="shared" si="1"/>
        <v>27.491704299808632</v>
      </c>
      <c r="F26" s="4">
        <f t="shared" si="2"/>
        <v>6069399.9955170201</v>
      </c>
      <c r="G26" s="6">
        <f t="shared" si="3"/>
        <v>57776.995517020114</v>
      </c>
      <c r="H26" s="7">
        <f t="shared" si="4"/>
        <v>9.6108813738020691E-3</v>
      </c>
    </row>
    <row r="27" spans="1:8" ht="13.8" x14ac:dyDescent="0.3">
      <c r="A27" s="3" t="s">
        <v>30</v>
      </c>
      <c r="B27" s="4">
        <f t="shared" si="0"/>
        <v>27841826.280623607</v>
      </c>
      <c r="C27" s="5">
        <v>22.45</v>
      </c>
      <c r="D27" s="4">
        <v>625049</v>
      </c>
      <c r="E27" s="6">
        <f t="shared" si="1"/>
        <v>27.491704299808632</v>
      </c>
      <c r="F27" s="4">
        <f t="shared" si="2"/>
        <v>765419.25527354504</v>
      </c>
      <c r="G27" s="6">
        <f t="shared" si="3"/>
        <v>140370.25527354504</v>
      </c>
      <c r="H27" s="7">
        <f t="shared" si="4"/>
        <v>0.22457480177321304</v>
      </c>
    </row>
    <row r="28" spans="1:8" ht="13.8" x14ac:dyDescent="0.3">
      <c r="A28" s="3" t="s">
        <v>31</v>
      </c>
      <c r="B28" s="4">
        <f t="shared" si="0"/>
        <v>91148173.153296277</v>
      </c>
      <c r="C28" s="5">
        <v>25.18</v>
      </c>
      <c r="D28" s="4">
        <v>2295111</v>
      </c>
      <c r="E28" s="6">
        <f t="shared" si="1"/>
        <v>27.491704299808632</v>
      </c>
      <c r="F28" s="4">
        <f t="shared" si="2"/>
        <v>2505818.6237981766</v>
      </c>
      <c r="G28" s="6">
        <f t="shared" si="3"/>
        <v>210707.62379817665</v>
      </c>
      <c r="H28" s="7">
        <f t="shared" si="4"/>
        <v>9.1807160437197444E-2</v>
      </c>
    </row>
    <row r="29" spans="1:8" ht="13.8" x14ac:dyDescent="0.3">
      <c r="A29" s="3" t="s">
        <v>32</v>
      </c>
      <c r="B29" s="4">
        <f t="shared" si="0"/>
        <v>103569895.83333333</v>
      </c>
      <c r="C29" s="5">
        <v>28.8</v>
      </c>
      <c r="D29" s="4">
        <v>2982813</v>
      </c>
      <c r="E29" s="6">
        <f t="shared" si="1"/>
        <v>27.491704299808632</v>
      </c>
      <c r="F29" s="4">
        <f t="shared" si="2"/>
        <v>2847312.950611982</v>
      </c>
      <c r="G29" s="6">
        <f t="shared" si="3"/>
        <v>-135500.04938801797</v>
      </c>
      <c r="H29" s="7">
        <f t="shared" si="4"/>
        <v>-4.5426934034422529E-2</v>
      </c>
    </row>
    <row r="30" spans="1:8" ht="13.8" x14ac:dyDescent="0.3">
      <c r="A30" s="3" t="s">
        <v>33</v>
      </c>
      <c r="B30" s="4">
        <f t="shared" si="0"/>
        <v>11861334.824757643</v>
      </c>
      <c r="C30" s="5">
        <v>26.82</v>
      </c>
      <c r="D30" s="4">
        <v>318121</v>
      </c>
      <c r="E30" s="6">
        <f t="shared" si="1"/>
        <v>27.491704299808632</v>
      </c>
      <c r="F30" s="4">
        <f t="shared" si="2"/>
        <v>326088.30960325955</v>
      </c>
      <c r="G30" s="6">
        <f t="shared" si="3"/>
        <v>7967.3096032595495</v>
      </c>
      <c r="H30" s="7">
        <f t="shared" si="4"/>
        <v>2.5044903050284482E-2</v>
      </c>
    </row>
    <row r="31" spans="1:8" ht="13.8" x14ac:dyDescent="0.3">
      <c r="A31" s="3" t="s">
        <v>34</v>
      </c>
      <c r="B31" s="4">
        <f t="shared" si="0"/>
        <v>42695392.554367863</v>
      </c>
      <c r="C31" s="5">
        <v>27.13</v>
      </c>
      <c r="D31" s="4">
        <v>1158326</v>
      </c>
      <c r="E31" s="6">
        <f t="shared" si="1"/>
        <v>27.491704299808632</v>
      </c>
      <c r="F31" s="4">
        <f t="shared" si="2"/>
        <v>1173769.1070689324</v>
      </c>
      <c r="G31" s="6">
        <f t="shared" si="3"/>
        <v>15443.107068932382</v>
      </c>
      <c r="H31" s="7">
        <f t="shared" si="4"/>
        <v>1.3332263170240832E-2</v>
      </c>
    </row>
    <row r="32" spans="1:8" ht="13.8" x14ac:dyDescent="0.3">
      <c r="A32" s="3" t="s">
        <v>35</v>
      </c>
      <c r="B32" s="4">
        <f t="shared" si="0"/>
        <v>14194931.506849317</v>
      </c>
      <c r="C32" s="5">
        <v>14.6</v>
      </c>
      <c r="D32" s="4">
        <v>207246</v>
      </c>
      <c r="E32" s="6">
        <f t="shared" si="1"/>
        <v>27.491704299808632</v>
      </c>
      <c r="F32" s="4">
        <f t="shared" si="2"/>
        <v>390242.85954233835</v>
      </c>
      <c r="G32" s="6">
        <f t="shared" si="3"/>
        <v>182996.85954233835</v>
      </c>
      <c r="H32" s="7">
        <f t="shared" si="4"/>
        <v>0.88299344519237211</v>
      </c>
    </row>
    <row r="33" spans="1:8" ht="13.8" x14ac:dyDescent="0.3">
      <c r="A33" s="3" t="s">
        <v>36</v>
      </c>
      <c r="B33" s="4">
        <f t="shared" si="0"/>
        <v>86050481.481481478</v>
      </c>
      <c r="C33" s="5">
        <v>27</v>
      </c>
      <c r="D33" s="4">
        <v>2323363</v>
      </c>
      <c r="E33" s="6">
        <f t="shared" si="1"/>
        <v>27.491704299808632</v>
      </c>
      <c r="F33" s="4">
        <f t="shared" si="2"/>
        <v>2365674.3917450472</v>
      </c>
      <c r="G33" s="6">
        <f t="shared" si="3"/>
        <v>42311.391745047178</v>
      </c>
      <c r="H33" s="7">
        <f t="shared" si="4"/>
        <v>1.8211270363282524E-2</v>
      </c>
    </row>
    <row r="34" spans="1:8" ht="13.8" x14ac:dyDescent="0.3">
      <c r="A34" s="3" t="s">
        <v>37</v>
      </c>
      <c r="B34" s="4">
        <f t="shared" si="0"/>
        <v>103150960.8277901</v>
      </c>
      <c r="C34" s="5">
        <v>27.06</v>
      </c>
      <c r="D34" s="4">
        <v>2791265</v>
      </c>
      <c r="E34" s="6">
        <f t="shared" si="1"/>
        <v>27.491704299808632</v>
      </c>
      <c r="F34" s="4">
        <f t="shared" si="2"/>
        <v>2835795.7133187489</v>
      </c>
      <c r="G34" s="6">
        <f t="shared" si="3"/>
        <v>44530.713318748865</v>
      </c>
      <c r="H34" s="7">
        <f t="shared" si="4"/>
        <v>1.5953595706157911E-2</v>
      </c>
    </row>
    <row r="35" spans="1:8" ht="13.8" x14ac:dyDescent="0.3">
      <c r="A35" s="3" t="s">
        <v>38</v>
      </c>
      <c r="B35" s="4">
        <f t="shared" si="0"/>
        <v>477352293.986637</v>
      </c>
      <c r="C35" s="5">
        <v>22.45</v>
      </c>
      <c r="D35" s="4">
        <v>10716559</v>
      </c>
      <c r="E35" s="6">
        <f t="shared" si="1"/>
        <v>27.491704299808632</v>
      </c>
      <c r="F35" s="4">
        <f t="shared" si="2"/>
        <v>13123228.113115942</v>
      </c>
      <c r="G35" s="6">
        <f t="shared" si="3"/>
        <v>2406669.1131159421</v>
      </c>
      <c r="H35" s="7">
        <f t="shared" si="4"/>
        <v>0.22457480177321304</v>
      </c>
    </row>
    <row r="36" spans="1:8" ht="13.8" x14ac:dyDescent="0.3">
      <c r="A36" s="3" t="s">
        <v>39</v>
      </c>
      <c r="B36" s="4">
        <f t="shared" si="0"/>
        <v>229563091.48264986</v>
      </c>
      <c r="C36" s="5">
        <v>12.68</v>
      </c>
      <c r="D36" s="4">
        <v>2910860</v>
      </c>
      <c r="E36" s="6">
        <f t="shared" si="1"/>
        <v>27.491704299808632</v>
      </c>
      <c r="F36" s="4">
        <f t="shared" si="2"/>
        <v>6311080.6291909274</v>
      </c>
      <c r="G36" s="6">
        <f t="shared" si="3"/>
        <v>3400220.6291909274</v>
      </c>
      <c r="H36" s="7">
        <f t="shared" si="4"/>
        <v>1.1681154810574632</v>
      </c>
    </row>
    <row r="37" spans="1:8" ht="13.8" x14ac:dyDescent="0.3">
      <c r="A37" s="3" t="s">
        <v>40</v>
      </c>
      <c r="B37" s="4">
        <f t="shared" si="0"/>
        <v>32858225.283630468</v>
      </c>
      <c r="C37" s="5">
        <v>24.68</v>
      </c>
      <c r="D37" s="4">
        <v>810941</v>
      </c>
      <c r="E37" s="6">
        <f t="shared" si="1"/>
        <v>27.491704299808632</v>
      </c>
      <c r="F37" s="4">
        <f t="shared" si="2"/>
        <v>903328.61331406445</v>
      </c>
      <c r="G37" s="6">
        <f t="shared" si="3"/>
        <v>92387.613314064452</v>
      </c>
      <c r="H37" s="7">
        <f t="shared" si="4"/>
        <v>0.11392643030018762</v>
      </c>
    </row>
    <row r="38" spans="1:8" ht="13.8" x14ac:dyDescent="0.3">
      <c r="A38" s="3" t="s">
        <v>41</v>
      </c>
      <c r="B38" s="4">
        <f t="shared" si="0"/>
        <v>61964985.915492959</v>
      </c>
      <c r="C38" s="5">
        <v>35.5</v>
      </c>
      <c r="D38" s="4">
        <v>2199757</v>
      </c>
      <c r="E38" s="6">
        <f t="shared" si="1"/>
        <v>27.491704299808632</v>
      </c>
      <c r="F38" s="4">
        <f t="shared" si="2"/>
        <v>1703523.0697305391</v>
      </c>
      <c r="G38" s="6">
        <f t="shared" si="3"/>
        <v>-496233.93026946089</v>
      </c>
      <c r="H38" s="7">
        <f t="shared" si="4"/>
        <v>-0.22558579437158782</v>
      </c>
    </row>
    <row r="39" spans="1:8" ht="13.8" x14ac:dyDescent="0.3">
      <c r="A39" s="3" t="s">
        <v>42</v>
      </c>
      <c r="B39" s="4">
        <f t="shared" si="0"/>
        <v>61095868.282075189</v>
      </c>
      <c r="C39" s="5">
        <v>32.19</v>
      </c>
      <c r="D39" s="4">
        <v>1966676</v>
      </c>
      <c r="E39" s="6">
        <f t="shared" si="1"/>
        <v>27.491704299808632</v>
      </c>
      <c r="F39" s="4">
        <f t="shared" si="2"/>
        <v>1679629.5447508681</v>
      </c>
      <c r="G39" s="6">
        <f t="shared" si="3"/>
        <v>-287046.45524913189</v>
      </c>
      <c r="H39" s="7">
        <f t="shared" si="4"/>
        <v>-0.1459551320345252</v>
      </c>
    </row>
    <row r="40" spans="1:8" ht="13.8" x14ac:dyDescent="0.3">
      <c r="A40" s="3" t="s">
        <v>43</v>
      </c>
      <c r="B40" s="4">
        <f t="shared" si="0"/>
        <v>13540697.674418606</v>
      </c>
      <c r="C40" s="5">
        <v>21.5</v>
      </c>
      <c r="D40" s="4">
        <v>291125</v>
      </c>
      <c r="E40" s="6">
        <f t="shared" si="1"/>
        <v>27.491704299808632</v>
      </c>
      <c r="F40" s="4">
        <f t="shared" si="2"/>
        <v>372256.85647822276</v>
      </c>
      <c r="G40" s="6">
        <f t="shared" si="3"/>
        <v>81131.856478222762</v>
      </c>
      <c r="H40" s="7">
        <f t="shared" si="4"/>
        <v>0.27868392092133193</v>
      </c>
    </row>
    <row r="41" spans="1:8" ht="13.8" x14ac:dyDescent="0.3">
      <c r="A41" s="3" t="s">
        <v>44</v>
      </c>
      <c r="B41" s="4">
        <f t="shared" si="0"/>
        <v>51628681.318681315</v>
      </c>
      <c r="C41" s="5">
        <v>27.3</v>
      </c>
      <c r="D41" s="4">
        <v>1409463</v>
      </c>
      <c r="E41" s="6">
        <f t="shared" si="1"/>
        <v>27.491704299808632</v>
      </c>
      <c r="F41" s="4">
        <f t="shared" si="2"/>
        <v>1419360.4402022406</v>
      </c>
      <c r="G41" s="6">
        <f t="shared" si="3"/>
        <v>9897.4402022405993</v>
      </c>
      <c r="H41" s="7">
        <f t="shared" si="4"/>
        <v>7.0221355241255707E-3</v>
      </c>
    </row>
    <row r="42" spans="1:8" ht="13.8" x14ac:dyDescent="0.3">
      <c r="A42" s="3" t="s">
        <v>45</v>
      </c>
      <c r="B42" s="4">
        <f t="shared" si="0"/>
        <v>67921793.680297405</v>
      </c>
      <c r="C42" s="5">
        <v>21.52</v>
      </c>
      <c r="D42" s="4">
        <v>1461677</v>
      </c>
      <c r="E42" s="6">
        <f t="shared" si="1"/>
        <v>27.491704299808632</v>
      </c>
      <c r="F42" s="4">
        <f t="shared" si="2"/>
        <v>1867285.8673713468</v>
      </c>
      <c r="G42" s="6">
        <f t="shared" si="3"/>
        <v>405608.8673713468</v>
      </c>
      <c r="H42" s="7">
        <f t="shared" si="4"/>
        <v>0.27749555296508516</v>
      </c>
    </row>
    <row r="43" spans="1:8" ht="13.8" x14ac:dyDescent="0.3">
      <c r="A43" s="3" t="s">
        <v>46</v>
      </c>
      <c r="B43" s="4">
        <f t="shared" si="0"/>
        <v>97948748.556026191</v>
      </c>
      <c r="C43" s="5">
        <v>25.97</v>
      </c>
      <c r="D43" s="4">
        <v>2543729</v>
      </c>
      <c r="E43" s="6">
        <f t="shared" si="1"/>
        <v>27.491704299808632</v>
      </c>
      <c r="F43" s="4">
        <f t="shared" si="2"/>
        <v>2692778.0318385796</v>
      </c>
      <c r="G43" s="6">
        <f t="shared" si="3"/>
        <v>149049.03183857957</v>
      </c>
      <c r="H43" s="7">
        <f t="shared" si="4"/>
        <v>5.8594697720779049E-2</v>
      </c>
    </row>
    <row r="44" spans="1:8" ht="13.8" x14ac:dyDescent="0.3">
      <c r="A44" s="3" t="s">
        <v>47</v>
      </c>
      <c r="B44" s="4">
        <f t="shared" si="0"/>
        <v>264640990.885721</v>
      </c>
      <c r="C44" s="5">
        <v>42.79</v>
      </c>
      <c r="D44" s="4">
        <v>11323988</v>
      </c>
      <c r="E44" s="6">
        <f t="shared" si="1"/>
        <v>27.491704299808632</v>
      </c>
      <c r="F44" s="4">
        <f t="shared" si="2"/>
        <v>7275431.8670385927</v>
      </c>
      <c r="G44" s="6">
        <f t="shared" si="3"/>
        <v>-4048556.1329614073</v>
      </c>
      <c r="H44" s="7">
        <f t="shared" si="4"/>
        <v>-0.35752034821667134</v>
      </c>
    </row>
    <row r="45" spans="1:8" ht="13.8" x14ac:dyDescent="0.3">
      <c r="A45" s="3" t="s">
        <v>48</v>
      </c>
      <c r="B45" s="4">
        <f t="shared" si="0"/>
        <v>158417576.73667204</v>
      </c>
      <c r="C45" s="5">
        <v>30.95</v>
      </c>
      <c r="D45" s="4">
        <v>4903024</v>
      </c>
      <c r="E45" s="6">
        <f t="shared" si="1"/>
        <v>27.491704299808632</v>
      </c>
      <c r="F45" s="4">
        <f t="shared" si="2"/>
        <v>4355169.1755368309</v>
      </c>
      <c r="G45" s="6">
        <f t="shared" si="3"/>
        <v>-547854.82446316909</v>
      </c>
      <c r="H45" s="7">
        <f t="shared" si="4"/>
        <v>-0.11173814863300059</v>
      </c>
    </row>
    <row r="46" spans="1:8" ht="13.8" x14ac:dyDescent="0.3">
      <c r="A46" s="3" t="s">
        <v>49</v>
      </c>
      <c r="B46" s="4">
        <f t="shared" si="0"/>
        <v>123921115.01316944</v>
      </c>
      <c r="C46" s="5">
        <v>22.78</v>
      </c>
      <c r="D46" s="4">
        <v>2822923</v>
      </c>
      <c r="E46" s="6">
        <f t="shared" si="1"/>
        <v>27.491704299808632</v>
      </c>
      <c r="F46" s="4">
        <f t="shared" si="2"/>
        <v>3406802.6504446305</v>
      </c>
      <c r="G46" s="6">
        <f t="shared" si="3"/>
        <v>583879.65044463053</v>
      </c>
      <c r="H46" s="7">
        <f t="shared" si="4"/>
        <v>0.20683513168606815</v>
      </c>
    </row>
    <row r="47" spans="1:8" ht="13.8" x14ac:dyDescent="0.3">
      <c r="A47" s="3" t="s">
        <v>50</v>
      </c>
      <c r="B47" s="4">
        <f t="shared" si="0"/>
        <v>75155670.103092775</v>
      </c>
      <c r="C47" s="5">
        <v>29.1</v>
      </c>
      <c r="D47" s="4">
        <v>2187030</v>
      </c>
      <c r="E47" s="6">
        <f t="shared" si="1"/>
        <v>27.491704299808632</v>
      </c>
      <c r="F47" s="4">
        <f t="shared" si="2"/>
        <v>2066157.4589281948</v>
      </c>
      <c r="G47" s="6">
        <f t="shared" si="3"/>
        <v>-120872.54107180517</v>
      </c>
      <c r="H47" s="7">
        <f t="shared" si="4"/>
        <v>-5.5267893477366645E-2</v>
      </c>
    </row>
    <row r="48" spans="1:8" ht="13.8" x14ac:dyDescent="0.3">
      <c r="A48" s="3" t="s">
        <v>51</v>
      </c>
      <c r="B48" s="4">
        <f t="shared" si="0"/>
        <v>88274307.114287227</v>
      </c>
      <c r="C48" s="5">
        <v>24.726299999999998</v>
      </c>
      <c r="D48" s="4">
        <v>2182697</v>
      </c>
      <c r="E48" s="6">
        <f t="shared" si="1"/>
        <v>27.491704299808632</v>
      </c>
      <c r="F48" s="4">
        <f t="shared" si="2"/>
        <v>2426811.1484564776</v>
      </c>
      <c r="G48" s="6">
        <f t="shared" si="3"/>
        <v>244114.14845647756</v>
      </c>
      <c r="H48" s="7">
        <f t="shared" si="4"/>
        <v>0.1118406029130372</v>
      </c>
    </row>
    <row r="49" spans="1:8" ht="13.8" x14ac:dyDescent="0.3">
      <c r="A49" s="3" t="s">
        <v>52</v>
      </c>
      <c r="B49" s="4">
        <f t="shared" si="0"/>
        <v>115168279.56989248</v>
      </c>
      <c r="C49" s="5">
        <v>27.9</v>
      </c>
      <c r="D49" s="4">
        <v>3213195</v>
      </c>
      <c r="E49" s="6">
        <f t="shared" si="1"/>
        <v>27.491704299808632</v>
      </c>
      <c r="F49" s="4">
        <f t="shared" si="2"/>
        <v>3166172.2866531755</v>
      </c>
      <c r="G49" s="6">
        <f t="shared" si="3"/>
        <v>-47022.713346824516</v>
      </c>
      <c r="H49" s="7">
        <f t="shared" si="4"/>
        <v>-1.4634254487145821E-2</v>
      </c>
    </row>
    <row r="50" spans="1:8" ht="13.8" x14ac:dyDescent="0.3">
      <c r="A50" s="3" t="s">
        <v>53</v>
      </c>
      <c r="B50" s="4">
        <f t="shared" si="0"/>
        <v>283446587.64367819</v>
      </c>
      <c r="C50" s="5">
        <v>27.84</v>
      </c>
      <c r="D50" s="4">
        <v>7891153</v>
      </c>
      <c r="E50" s="6">
        <f t="shared" si="1"/>
        <v>27.491704299808632</v>
      </c>
      <c r="F50" s="4">
        <f t="shared" si="2"/>
        <v>7792429.7722897921</v>
      </c>
      <c r="G50" s="6">
        <f t="shared" si="3"/>
        <v>-98723.227710207924</v>
      </c>
      <c r="H50" s="7">
        <f t="shared" si="4"/>
        <v>-1.2510621414919711E-2</v>
      </c>
    </row>
    <row r="51" spans="1:8" ht="13.8" x14ac:dyDescent="0.3">
      <c r="A51" s="3" t="s">
        <v>54</v>
      </c>
      <c r="B51" s="4">
        <f t="shared" si="0"/>
        <v>59432322.685435846</v>
      </c>
      <c r="C51" s="5">
        <v>18.47</v>
      </c>
      <c r="D51" s="4">
        <v>1097715</v>
      </c>
      <c r="E51" s="6">
        <f t="shared" si="1"/>
        <v>27.491704299808632</v>
      </c>
      <c r="F51" s="4">
        <f t="shared" si="2"/>
        <v>1633895.8411188107</v>
      </c>
      <c r="G51" s="6">
        <f t="shared" si="3"/>
        <v>536180.8411188107</v>
      </c>
      <c r="H51" s="7">
        <f t="shared" si="4"/>
        <v>0.4884517758423732</v>
      </c>
    </row>
    <row r="52" spans="1:8" ht="13.8" x14ac:dyDescent="0.3">
      <c r="A52" s="3" t="s">
        <v>55</v>
      </c>
      <c r="B52" s="4">
        <f t="shared" si="0"/>
        <v>472574497.21865636</v>
      </c>
      <c r="C52" s="5">
        <v>23.37</v>
      </c>
      <c r="D52" s="4">
        <v>11044066</v>
      </c>
      <c r="E52" s="6">
        <f t="shared" si="1"/>
        <v>27.491704299808632</v>
      </c>
      <c r="F52" s="4">
        <f t="shared" si="2"/>
        <v>12991878.337166037</v>
      </c>
      <c r="G52" s="6">
        <f t="shared" si="3"/>
        <v>1947812.3371660374</v>
      </c>
      <c r="H52" s="7">
        <f t="shared" si="4"/>
        <v>0.17636732134397218</v>
      </c>
    </row>
    <row r="53" spans="1:8" ht="13.8" x14ac:dyDescent="0.3">
      <c r="A53" s="3" t="s">
        <v>56</v>
      </c>
      <c r="B53" s="4">
        <f t="shared" si="0"/>
        <v>222268675.79908678</v>
      </c>
      <c r="C53" s="5">
        <v>21.9</v>
      </c>
      <c r="D53" s="4">
        <v>4867684</v>
      </c>
      <c r="E53" s="6">
        <f t="shared" si="1"/>
        <v>27.491704299808632</v>
      </c>
      <c r="F53" s="4">
        <f t="shared" si="2"/>
        <v>6110544.7101785243</v>
      </c>
      <c r="G53" s="6">
        <f t="shared" si="3"/>
        <v>1242860.7101785243</v>
      </c>
      <c r="H53" s="7">
        <f t="shared" si="4"/>
        <v>0.25532896346158135</v>
      </c>
    </row>
    <row r="54" spans="1:8" ht="13.8" x14ac:dyDescent="0.3">
      <c r="A54" s="3" t="s">
        <v>57</v>
      </c>
      <c r="B54" s="4">
        <f t="shared" si="0"/>
        <v>17449429.657794677</v>
      </c>
      <c r="C54" s="5">
        <v>21.04</v>
      </c>
      <c r="D54" s="4">
        <v>367136</v>
      </c>
      <c r="E54" s="6">
        <f t="shared" si="1"/>
        <v>27.491704299808632</v>
      </c>
      <c r="F54" s="4">
        <f t="shared" si="2"/>
        <v>479714.56035240216</v>
      </c>
      <c r="G54" s="6">
        <f t="shared" si="3"/>
        <v>112578.56035240216</v>
      </c>
      <c r="H54" s="7">
        <f t="shared" si="4"/>
        <v>0.30663993820383223</v>
      </c>
    </row>
    <row r="55" spans="1:8" ht="13.8" x14ac:dyDescent="0.3">
      <c r="A55" s="3" t="s">
        <v>58</v>
      </c>
      <c r="B55" s="4">
        <f t="shared" si="0"/>
        <v>274929213.11475414</v>
      </c>
      <c r="C55" s="5">
        <v>30.5</v>
      </c>
      <c r="D55" s="4">
        <v>8385341</v>
      </c>
      <c r="E55" s="6">
        <f t="shared" si="1"/>
        <v>27.491704299808632</v>
      </c>
      <c r="F55" s="4">
        <f t="shared" si="2"/>
        <v>7558272.6303298892</v>
      </c>
      <c r="G55" s="6">
        <f t="shared" si="3"/>
        <v>-827068.36967011075</v>
      </c>
      <c r="H55" s="7">
        <f t="shared" si="4"/>
        <v>-9.863264590791368E-2</v>
      </c>
    </row>
    <row r="56" spans="1:8" ht="13.8" x14ac:dyDescent="0.3">
      <c r="A56" s="3" t="s">
        <v>59</v>
      </c>
      <c r="B56" s="4">
        <f t="shared" si="0"/>
        <v>29838666.666666668</v>
      </c>
      <c r="C56" s="5">
        <v>15</v>
      </c>
      <c r="D56" s="4">
        <v>447580</v>
      </c>
      <c r="E56" s="6">
        <f t="shared" si="1"/>
        <v>27.491704299808632</v>
      </c>
      <c r="F56" s="4">
        <f t="shared" si="2"/>
        <v>820315.80070055649</v>
      </c>
      <c r="G56" s="6">
        <f t="shared" si="3"/>
        <v>372735.80070055649</v>
      </c>
      <c r="H56" s="7">
        <f t="shared" si="4"/>
        <v>0.8327802866539088</v>
      </c>
    </row>
    <row r="57" spans="1:8" ht="13.8" x14ac:dyDescent="0.3">
      <c r="A57" s="3" t="s">
        <v>60</v>
      </c>
      <c r="B57" s="4">
        <f t="shared" si="0"/>
        <v>84786184.424894109</v>
      </c>
      <c r="C57" s="5">
        <v>30.69</v>
      </c>
      <c r="D57" s="4">
        <v>2602088</v>
      </c>
      <c r="E57" s="6">
        <f t="shared" si="1"/>
        <v>27.491704299808632</v>
      </c>
      <c r="F57" s="4">
        <f t="shared" si="2"/>
        <v>2330916.7109182291</v>
      </c>
      <c r="G57" s="6">
        <f t="shared" si="3"/>
        <v>-271171.28908177093</v>
      </c>
      <c r="H57" s="7">
        <f t="shared" si="4"/>
        <v>-0.10421295862467793</v>
      </c>
    </row>
    <row r="58" spans="1:8" ht="13.8" x14ac:dyDescent="0.3">
      <c r="A58" s="3" t="s">
        <v>61</v>
      </c>
      <c r="B58" s="4">
        <f t="shared" si="0"/>
        <v>732623062.8549428</v>
      </c>
      <c r="C58" s="5">
        <v>10.388999999999999</v>
      </c>
      <c r="D58" s="4">
        <v>7611221</v>
      </c>
      <c r="E58" s="6">
        <f t="shared" si="1"/>
        <v>27.491704299808632</v>
      </c>
      <c r="F58" s="4">
        <f t="shared" si="2"/>
        <v>20141056.607228197</v>
      </c>
      <c r="G58" s="6">
        <f t="shared" si="3"/>
        <v>12529835.607228197</v>
      </c>
      <c r="H58" s="7">
        <f t="shared" si="4"/>
        <v>1.6462320049868737</v>
      </c>
    </row>
    <row r="59" spans="1:8" ht="13.8" x14ac:dyDescent="0.3">
      <c r="A59" s="3" t="s">
        <v>62</v>
      </c>
      <c r="B59" s="4">
        <f t="shared" si="0"/>
        <v>74853588.709677428</v>
      </c>
      <c r="C59" s="5">
        <v>24.8</v>
      </c>
      <c r="D59" s="4">
        <v>1856369</v>
      </c>
      <c r="E59" s="6">
        <f t="shared" si="1"/>
        <v>27.491704299808632</v>
      </c>
      <c r="F59" s="4">
        <f t="shared" si="2"/>
        <v>2057852.7265859456</v>
      </c>
      <c r="G59" s="6">
        <f t="shared" si="3"/>
        <v>201483.72658594558</v>
      </c>
      <c r="H59" s="7">
        <f t="shared" si="4"/>
        <v>0.10853646370196096</v>
      </c>
    </row>
    <row r="60" spans="1:8" ht="13.8" x14ac:dyDescent="0.3">
      <c r="A60" s="3" t="s">
        <v>63</v>
      </c>
      <c r="B60" s="4">
        <f t="shared" si="0"/>
        <v>204606973.29376855</v>
      </c>
      <c r="C60" s="5">
        <v>20.22</v>
      </c>
      <c r="D60" s="4">
        <v>4137153</v>
      </c>
      <c r="E60" s="6">
        <f t="shared" si="1"/>
        <v>27.491704299808632</v>
      </c>
      <c r="F60" s="4">
        <f t="shared" si="2"/>
        <v>5624994.4074711269</v>
      </c>
      <c r="G60" s="6">
        <f t="shared" si="3"/>
        <v>1487841.4074711269</v>
      </c>
      <c r="H60" s="7">
        <f t="shared" si="4"/>
        <v>0.35962929276996208</v>
      </c>
    </row>
    <row r="61" spans="1:8" ht="13.8" x14ac:dyDescent="0.3">
      <c r="A61" s="3" t="s">
        <v>64</v>
      </c>
      <c r="B61" s="4">
        <f t="shared" si="0"/>
        <v>178069320.21466905</v>
      </c>
      <c r="C61" s="5">
        <v>22.36</v>
      </c>
      <c r="D61" s="4">
        <v>3981630</v>
      </c>
      <c r="E61" s="6">
        <f t="shared" si="1"/>
        <v>27.491704299808632</v>
      </c>
      <c r="F61" s="4">
        <f t="shared" si="2"/>
        <v>4895429.0962096173</v>
      </c>
      <c r="G61" s="6">
        <f t="shared" si="3"/>
        <v>913799.09620961733</v>
      </c>
      <c r="H61" s="7">
        <f t="shared" si="4"/>
        <v>0.22950377011666512</v>
      </c>
    </row>
    <row r="62" spans="1:8" ht="13.8" x14ac:dyDescent="0.3">
      <c r="A62" s="3" t="s">
        <v>65</v>
      </c>
      <c r="B62" s="4">
        <f t="shared" si="0"/>
        <v>65865712.314591251</v>
      </c>
      <c r="C62" s="5">
        <v>28.99</v>
      </c>
      <c r="D62" s="4">
        <v>1909447</v>
      </c>
      <c r="E62" s="6">
        <f t="shared" si="1"/>
        <v>27.491704299808632</v>
      </c>
      <c r="F62" s="4">
        <f t="shared" si="2"/>
        <v>1810760.6864490067</v>
      </c>
      <c r="G62" s="6">
        <f t="shared" si="3"/>
        <v>-98686.313550993335</v>
      </c>
      <c r="H62" s="7">
        <f t="shared" si="4"/>
        <v>-5.1683190762033898E-2</v>
      </c>
    </row>
    <row r="63" spans="1:8" ht="13.8" x14ac:dyDescent="0.3">
      <c r="A63" s="3" t="s">
        <v>66</v>
      </c>
      <c r="B63" s="4">
        <f t="shared" si="0"/>
        <v>305808331.31378412</v>
      </c>
      <c r="C63" s="5">
        <v>37.137</v>
      </c>
      <c r="D63" s="4">
        <v>11356804</v>
      </c>
      <c r="E63" s="6">
        <f t="shared" si="1"/>
        <v>27.491704299808632</v>
      </c>
      <c r="F63" s="4">
        <f t="shared" si="2"/>
        <v>8407192.2168964613</v>
      </c>
      <c r="G63" s="6">
        <f t="shared" si="3"/>
        <v>-2949611.7831035387</v>
      </c>
      <c r="H63" s="7">
        <f t="shared" si="4"/>
        <v>-0.25972199424270587</v>
      </c>
    </row>
    <row r="64" spans="1:8" ht="13.8" x14ac:dyDescent="0.3">
      <c r="A64" s="3" t="s">
        <v>67</v>
      </c>
      <c r="B64" s="4">
        <f t="shared" si="0"/>
        <v>13493024.193548387</v>
      </c>
      <c r="C64" s="5">
        <v>24.8</v>
      </c>
      <c r="D64" s="4">
        <v>334627</v>
      </c>
      <c r="E64" s="6">
        <f t="shared" si="1"/>
        <v>27.491704299808632</v>
      </c>
      <c r="F64" s="4">
        <f t="shared" si="2"/>
        <v>370946.23123919609</v>
      </c>
      <c r="G64" s="6">
        <f t="shared" si="3"/>
        <v>36319.231239196088</v>
      </c>
      <c r="H64" s="7">
        <f t="shared" si="4"/>
        <v>0.10853646370196095</v>
      </c>
    </row>
    <row r="65" spans="1:8" ht="13.8" x14ac:dyDescent="0.3">
      <c r="A65" s="3" t="s">
        <v>68</v>
      </c>
      <c r="B65" s="4">
        <f t="shared" si="0"/>
        <v>271935671.01897961</v>
      </c>
      <c r="C65" s="5">
        <v>74.290000000000006</v>
      </c>
      <c r="D65" s="4">
        <v>20202101</v>
      </c>
      <c r="E65" s="6">
        <f t="shared" si="1"/>
        <v>27.491704299808632</v>
      </c>
      <c r="F65" s="4">
        <f t="shared" si="2"/>
        <v>7475975.0562238274</v>
      </c>
      <c r="G65" s="6">
        <f t="shared" si="3"/>
        <v>-12726125.943776172</v>
      </c>
      <c r="H65" s="7">
        <f t="shared" si="4"/>
        <v>-0.6299407147690318</v>
      </c>
    </row>
    <row r="66" spans="1:8" ht="13.8" x14ac:dyDescent="0.3">
      <c r="A66" s="3" t="s">
        <v>69</v>
      </c>
      <c r="B66" s="4">
        <f t="shared" si="0"/>
        <v>14988625</v>
      </c>
      <c r="C66" s="5">
        <v>24</v>
      </c>
      <c r="D66" s="4">
        <v>359727</v>
      </c>
      <c r="E66" s="6">
        <f t="shared" si="1"/>
        <v>27.491704299808632</v>
      </c>
      <c r="F66" s="4">
        <f t="shared" si="2"/>
        <v>412062.84636071912</v>
      </c>
      <c r="G66" s="6">
        <f t="shared" si="3"/>
        <v>52335.846360719122</v>
      </c>
      <c r="H66" s="7">
        <f t="shared" si="4"/>
        <v>0.1454876791586929</v>
      </c>
    </row>
    <row r="67" spans="1:8" ht="13.8" x14ac:dyDescent="0.3">
      <c r="A67" s="3" t="s">
        <v>70</v>
      </c>
      <c r="B67" s="4">
        <f t="shared" ref="B67:B130" si="5">(D67/C67)*1000</f>
        <v>49757357.723577231</v>
      </c>
      <c r="C67" s="5">
        <v>24.6</v>
      </c>
      <c r="D67" s="4">
        <v>1224031</v>
      </c>
      <c r="E67" s="6">
        <f t="shared" ref="E67:E130" si="6">$C$173</f>
        <v>27.491704299808632</v>
      </c>
      <c r="F67" s="4">
        <f t="shared" ref="F67:F130" si="7">(B67/1000)*E67</f>
        <v>1367914.5652763844</v>
      </c>
      <c r="G67" s="6">
        <f t="shared" ref="G67:G130" si="8">F67-D67</f>
        <v>143883.56527638435</v>
      </c>
      <c r="H67" s="7">
        <f t="shared" ref="H67:H130" si="9">(F67-D67)/D67</f>
        <v>0.1175489552767735</v>
      </c>
    </row>
    <row r="68" spans="1:8" ht="13.8" x14ac:dyDescent="0.3">
      <c r="A68" s="3" t="s">
        <v>71</v>
      </c>
      <c r="B68" s="4">
        <f t="shared" si="5"/>
        <v>70008196.72131148</v>
      </c>
      <c r="C68" s="5">
        <v>33.549999999999997</v>
      </c>
      <c r="D68" s="4">
        <v>2348775</v>
      </c>
      <c r="E68" s="6">
        <f t="shared" si="6"/>
        <v>27.491704299808632</v>
      </c>
      <c r="F68" s="4">
        <f t="shared" si="7"/>
        <v>1924644.6428251276</v>
      </c>
      <c r="G68" s="6">
        <f t="shared" si="8"/>
        <v>-424130.35717487242</v>
      </c>
      <c r="H68" s="7">
        <f t="shared" si="9"/>
        <v>-0.18057513264355779</v>
      </c>
    </row>
    <row r="69" spans="1:8" ht="13.8" x14ac:dyDescent="0.3">
      <c r="A69" s="3" t="s">
        <v>72</v>
      </c>
      <c r="B69" s="4">
        <f t="shared" si="5"/>
        <v>23622354.590049054</v>
      </c>
      <c r="C69" s="5">
        <v>14.27</v>
      </c>
      <c r="D69" s="4">
        <v>337091</v>
      </c>
      <c r="E69" s="6">
        <f t="shared" si="6"/>
        <v>27.491704299808632</v>
      </c>
      <c r="F69" s="4">
        <f t="shared" si="7"/>
        <v>649418.78725485574</v>
      </c>
      <c r="G69" s="6">
        <f t="shared" si="8"/>
        <v>312327.78725485574</v>
      </c>
      <c r="H69" s="7">
        <f t="shared" si="9"/>
        <v>0.92653849332926641</v>
      </c>
    </row>
    <row r="70" spans="1:8" ht="13.8" x14ac:dyDescent="0.3">
      <c r="A70" s="3" t="s">
        <v>73</v>
      </c>
      <c r="B70" s="4">
        <f t="shared" si="5"/>
        <v>98311167.51269035</v>
      </c>
      <c r="C70" s="5">
        <v>19.7</v>
      </c>
      <c r="D70" s="4">
        <v>1936730</v>
      </c>
      <c r="E70" s="6">
        <f t="shared" si="6"/>
        <v>27.491704299808632</v>
      </c>
      <c r="F70" s="4">
        <f t="shared" si="7"/>
        <v>2702741.5466278363</v>
      </c>
      <c r="G70" s="6">
        <f t="shared" si="8"/>
        <v>766011.5466278363</v>
      </c>
      <c r="H70" s="7">
        <f t="shared" si="9"/>
        <v>0.39551798476185956</v>
      </c>
    </row>
    <row r="71" spans="1:8" ht="13.8" x14ac:dyDescent="0.3">
      <c r="A71" s="3" t="s">
        <v>74</v>
      </c>
      <c r="B71" s="4">
        <f t="shared" si="5"/>
        <v>53636965.29459241</v>
      </c>
      <c r="C71" s="5">
        <v>24.78</v>
      </c>
      <c r="D71" s="4">
        <v>1329124</v>
      </c>
      <c r="E71" s="6">
        <f t="shared" si="6"/>
        <v>27.491704299808632</v>
      </c>
      <c r="F71" s="4">
        <f t="shared" si="7"/>
        <v>1474571.5894180324</v>
      </c>
      <c r="G71" s="6">
        <f t="shared" si="8"/>
        <v>145447.58941803244</v>
      </c>
      <c r="H71" s="7">
        <f t="shared" si="9"/>
        <v>0.10943116625539261</v>
      </c>
    </row>
    <row r="72" spans="1:8" ht="13.8" x14ac:dyDescent="0.3">
      <c r="A72" s="3" t="s">
        <v>75</v>
      </c>
      <c r="B72" s="4">
        <f t="shared" si="5"/>
        <v>52943093.220338985</v>
      </c>
      <c r="C72" s="5">
        <v>23.6</v>
      </c>
      <c r="D72" s="4">
        <v>1249457</v>
      </c>
      <c r="E72" s="6">
        <f t="shared" si="6"/>
        <v>27.491704299808632</v>
      </c>
      <c r="F72" s="4">
        <f t="shared" si="7"/>
        <v>1455495.8635307625</v>
      </c>
      <c r="G72" s="6">
        <f t="shared" si="8"/>
        <v>206038.86353076249</v>
      </c>
      <c r="H72" s="7">
        <f t="shared" si="9"/>
        <v>0.16490272456816241</v>
      </c>
    </row>
    <row r="73" spans="1:8" ht="13.8" x14ac:dyDescent="0.3">
      <c r="A73" s="3" t="s">
        <v>76</v>
      </c>
      <c r="B73" s="4">
        <f t="shared" si="5"/>
        <v>93547332.617257431</v>
      </c>
      <c r="C73" s="5">
        <v>27.93</v>
      </c>
      <c r="D73" s="4">
        <v>2612777</v>
      </c>
      <c r="E73" s="6">
        <f t="shared" si="6"/>
        <v>27.491704299808632</v>
      </c>
      <c r="F73" s="4">
        <f t="shared" si="7"/>
        <v>2571775.6063494845</v>
      </c>
      <c r="G73" s="6">
        <f t="shared" si="8"/>
        <v>-41001.393650515471</v>
      </c>
      <c r="H73" s="7">
        <f t="shared" si="9"/>
        <v>-1.5692649487696605E-2</v>
      </c>
    </row>
    <row r="74" spans="1:8" ht="13.8" x14ac:dyDescent="0.3">
      <c r="A74" s="3" t="s">
        <v>77</v>
      </c>
      <c r="B74" s="4">
        <f t="shared" si="5"/>
        <v>30007806.122448977</v>
      </c>
      <c r="C74" s="5">
        <v>19.600000000000001</v>
      </c>
      <c r="D74" s="4">
        <v>588153</v>
      </c>
      <c r="E74" s="6">
        <f t="shared" si="6"/>
        <v>27.491704299808632</v>
      </c>
      <c r="F74" s="4">
        <f t="shared" si="7"/>
        <v>824965.73260435427</v>
      </c>
      <c r="G74" s="6">
        <f t="shared" si="8"/>
        <v>236812.73260435427</v>
      </c>
      <c r="H74" s="7">
        <f t="shared" si="9"/>
        <v>0.40263797448003202</v>
      </c>
    </row>
    <row r="75" spans="1:8" ht="13.8" x14ac:dyDescent="0.3">
      <c r="A75" s="3" t="s">
        <v>78</v>
      </c>
      <c r="B75" s="4">
        <f t="shared" si="5"/>
        <v>71001891.891891897</v>
      </c>
      <c r="C75" s="5">
        <v>22.2</v>
      </c>
      <c r="D75" s="4">
        <v>1576242</v>
      </c>
      <c r="E75" s="6">
        <f t="shared" si="6"/>
        <v>27.491704299808632</v>
      </c>
      <c r="F75" s="4">
        <f t="shared" si="7"/>
        <v>1951963.0166188721</v>
      </c>
      <c r="G75" s="6">
        <f t="shared" si="8"/>
        <v>375721.01661887206</v>
      </c>
      <c r="H75" s="7">
        <f t="shared" si="9"/>
        <v>0.23836505854993845</v>
      </c>
    </row>
    <row r="76" spans="1:8" ht="13.8" x14ac:dyDescent="0.3">
      <c r="A76" s="3" t="s">
        <v>79</v>
      </c>
      <c r="B76" s="4">
        <f t="shared" si="5"/>
        <v>22582222.222222224</v>
      </c>
      <c r="C76" s="5">
        <v>13.5</v>
      </c>
      <c r="D76" s="4">
        <v>304860</v>
      </c>
      <c r="E76" s="6">
        <f t="shared" si="6"/>
        <v>27.491704299808632</v>
      </c>
      <c r="F76" s="4">
        <f t="shared" si="7"/>
        <v>620823.77576590073</v>
      </c>
      <c r="G76" s="6">
        <f t="shared" si="8"/>
        <v>315963.77576590073</v>
      </c>
      <c r="H76" s="7">
        <f t="shared" si="9"/>
        <v>1.0364225407265655</v>
      </c>
    </row>
    <row r="77" spans="1:8" ht="13.8" x14ac:dyDescent="0.3">
      <c r="A77" s="3" t="s">
        <v>80</v>
      </c>
      <c r="B77" s="4">
        <f t="shared" si="5"/>
        <v>157954527.06120384</v>
      </c>
      <c r="C77" s="5">
        <v>19.77</v>
      </c>
      <c r="D77" s="4">
        <v>3122761</v>
      </c>
      <c r="E77" s="6">
        <f t="shared" si="6"/>
        <v>27.491704299808632</v>
      </c>
      <c r="F77" s="4">
        <f t="shared" si="7"/>
        <v>4342439.1507827369</v>
      </c>
      <c r="G77" s="6">
        <f t="shared" si="8"/>
        <v>1219678.1507827369</v>
      </c>
      <c r="H77" s="7">
        <f t="shared" si="9"/>
        <v>0.39057684875106902</v>
      </c>
    </row>
    <row r="78" spans="1:8" ht="13.8" x14ac:dyDescent="0.3">
      <c r="A78" s="3" t="s">
        <v>81</v>
      </c>
      <c r="B78" s="4">
        <f t="shared" si="5"/>
        <v>313305665.64331567</v>
      </c>
      <c r="C78" s="5">
        <v>35.83</v>
      </c>
      <c r="D78" s="4">
        <v>11225742</v>
      </c>
      <c r="E78" s="6">
        <f t="shared" si="6"/>
        <v>27.491704299808632</v>
      </c>
      <c r="F78" s="4">
        <f t="shared" si="7"/>
        <v>8613306.7153207455</v>
      </c>
      <c r="G78" s="6">
        <f t="shared" si="8"/>
        <v>-2612435.2846792545</v>
      </c>
      <c r="H78" s="7">
        <f t="shared" si="9"/>
        <v>-0.23271827240277343</v>
      </c>
    </row>
    <row r="79" spans="1:8" ht="13.8" x14ac:dyDescent="0.3">
      <c r="A79" s="3" t="s">
        <v>82</v>
      </c>
      <c r="B79" s="4">
        <f t="shared" si="5"/>
        <v>73454344.624447718</v>
      </c>
      <c r="C79" s="5">
        <v>27.16</v>
      </c>
      <c r="D79" s="4">
        <v>1995020</v>
      </c>
      <c r="E79" s="6">
        <f t="shared" si="6"/>
        <v>27.491704299808632</v>
      </c>
      <c r="F79" s="4">
        <f t="shared" si="7"/>
        <v>2019385.1219515544</v>
      </c>
      <c r="G79" s="6">
        <f t="shared" si="8"/>
        <v>24365.121951554436</v>
      </c>
      <c r="H79" s="7">
        <f t="shared" si="9"/>
        <v>1.2212971274250101E-2</v>
      </c>
    </row>
    <row r="80" spans="1:8" ht="13.8" x14ac:dyDescent="0.3">
      <c r="A80" s="3" t="s">
        <v>83</v>
      </c>
      <c r="B80" s="4">
        <f t="shared" si="5"/>
        <v>49727425.072510473</v>
      </c>
      <c r="C80" s="5">
        <v>31.03</v>
      </c>
      <c r="D80" s="4">
        <v>1543042</v>
      </c>
      <c r="E80" s="6">
        <f t="shared" si="6"/>
        <v>27.491704299808632</v>
      </c>
      <c r="F80" s="4">
        <f t="shared" si="7"/>
        <v>1367091.6656843477</v>
      </c>
      <c r="G80" s="6">
        <f t="shared" si="8"/>
        <v>-175950.33431565226</v>
      </c>
      <c r="H80" s="7">
        <f t="shared" si="9"/>
        <v>-0.11402822108254491</v>
      </c>
    </row>
    <row r="81" spans="1:8" ht="13.8" x14ac:dyDescent="0.3">
      <c r="A81" s="3" t="s">
        <v>84</v>
      </c>
      <c r="B81" s="4">
        <f t="shared" si="5"/>
        <v>290417867.43515849</v>
      </c>
      <c r="C81" s="5">
        <v>34.700000000000003</v>
      </c>
      <c r="D81" s="4">
        <v>10077500</v>
      </c>
      <c r="E81" s="6">
        <f t="shared" si="6"/>
        <v>27.491704299808632</v>
      </c>
      <c r="F81" s="4">
        <f t="shared" si="7"/>
        <v>7984082.1349083995</v>
      </c>
      <c r="G81" s="6">
        <f t="shared" si="8"/>
        <v>-2093417.8650916005</v>
      </c>
      <c r="H81" s="7">
        <f t="shared" si="9"/>
        <v>-0.20773186455882911</v>
      </c>
    </row>
    <row r="82" spans="1:8" ht="13.8" x14ac:dyDescent="0.3">
      <c r="A82" s="3" t="s">
        <v>85</v>
      </c>
      <c r="B82" s="4">
        <f t="shared" si="5"/>
        <v>64907516.921980768</v>
      </c>
      <c r="C82" s="5">
        <v>28.07</v>
      </c>
      <c r="D82" s="4">
        <v>1821954</v>
      </c>
      <c r="E82" s="6">
        <f t="shared" si="6"/>
        <v>27.491704299808632</v>
      </c>
      <c r="F82" s="4">
        <f t="shared" si="7"/>
        <v>1784418.2620539202</v>
      </c>
      <c r="G82" s="6">
        <f t="shared" si="8"/>
        <v>-37535.737946079811</v>
      </c>
      <c r="H82" s="7">
        <f t="shared" si="9"/>
        <v>-2.0601913081274178E-2</v>
      </c>
    </row>
    <row r="83" spans="1:8" ht="13.8" x14ac:dyDescent="0.3">
      <c r="A83" s="3" t="s">
        <v>86</v>
      </c>
      <c r="B83" s="4">
        <f t="shared" si="5"/>
        <v>32922208.398133747</v>
      </c>
      <c r="C83" s="5">
        <v>32.15</v>
      </c>
      <c r="D83" s="4">
        <v>1058449</v>
      </c>
      <c r="E83" s="6">
        <f t="shared" si="6"/>
        <v>27.491704299808632</v>
      </c>
      <c r="F83" s="4">
        <f t="shared" si="7"/>
        <v>905087.61817816948</v>
      </c>
      <c r="G83" s="6">
        <f t="shared" si="8"/>
        <v>-153361.38182183052</v>
      </c>
      <c r="H83" s="7">
        <f t="shared" si="9"/>
        <v>-0.14489255677111559</v>
      </c>
    </row>
    <row r="84" spans="1:8" ht="13.8" x14ac:dyDescent="0.3">
      <c r="A84" s="3" t="s">
        <v>87</v>
      </c>
      <c r="B84" s="4">
        <f t="shared" si="5"/>
        <v>289110631.97026026</v>
      </c>
      <c r="C84" s="5">
        <v>26.9</v>
      </c>
      <c r="D84" s="4">
        <v>7777076</v>
      </c>
      <c r="E84" s="6">
        <f t="shared" si="6"/>
        <v>27.491704299808632</v>
      </c>
      <c r="F84" s="4">
        <f t="shared" si="7"/>
        <v>7948144.0040571941</v>
      </c>
      <c r="G84" s="6">
        <f t="shared" si="8"/>
        <v>171068.00405719411</v>
      </c>
      <c r="H84" s="7">
        <f t="shared" si="9"/>
        <v>2.1996442372068128E-2</v>
      </c>
    </row>
    <row r="85" spans="1:8" ht="13.8" x14ac:dyDescent="0.3">
      <c r="A85" s="3" t="s">
        <v>88</v>
      </c>
      <c r="B85" s="4">
        <f t="shared" si="5"/>
        <v>361288242.1875</v>
      </c>
      <c r="C85" s="5">
        <v>25.6</v>
      </c>
      <c r="D85" s="4">
        <v>9248979</v>
      </c>
      <c r="E85" s="6">
        <f t="shared" si="6"/>
        <v>27.491704299808632</v>
      </c>
      <c r="F85" s="4">
        <f t="shared" si="7"/>
        <v>9932429.5212163962</v>
      </c>
      <c r="G85" s="6">
        <f t="shared" si="8"/>
        <v>683450.52121639624</v>
      </c>
      <c r="H85" s="7">
        <f t="shared" si="9"/>
        <v>7.38946992112747E-2</v>
      </c>
    </row>
    <row r="86" spans="1:8" ht="13.8" x14ac:dyDescent="0.3">
      <c r="A86" s="3" t="s">
        <v>89</v>
      </c>
      <c r="B86" s="4">
        <f t="shared" si="5"/>
        <v>156049043.06220093</v>
      </c>
      <c r="C86" s="5">
        <v>29.26</v>
      </c>
      <c r="D86" s="4">
        <v>4565995</v>
      </c>
      <c r="E86" s="6">
        <f t="shared" si="6"/>
        <v>27.491704299808632</v>
      </c>
      <c r="F86" s="4">
        <f t="shared" si="7"/>
        <v>4290054.1481341319</v>
      </c>
      <c r="G86" s="6">
        <f t="shared" si="8"/>
        <v>-275940.85186586808</v>
      </c>
      <c r="H86" s="7">
        <f t="shared" si="9"/>
        <v>-6.0433892692801479E-2</v>
      </c>
    </row>
    <row r="87" spans="1:8" ht="13.8" x14ac:dyDescent="0.3">
      <c r="A87" s="3" t="s">
        <v>90</v>
      </c>
      <c r="B87" s="4">
        <f t="shared" si="5"/>
        <v>114699727.24173202</v>
      </c>
      <c r="C87" s="5">
        <v>29.33</v>
      </c>
      <c r="D87" s="4">
        <v>3364143</v>
      </c>
      <c r="E87" s="6">
        <f t="shared" si="6"/>
        <v>27.491704299808632</v>
      </c>
      <c r="F87" s="4">
        <f t="shared" si="7"/>
        <v>3153290.9845984015</v>
      </c>
      <c r="G87" s="6">
        <f t="shared" si="8"/>
        <v>-210852.01540159853</v>
      </c>
      <c r="H87" s="7">
        <f t="shared" si="9"/>
        <v>-6.2676293903558361E-2</v>
      </c>
    </row>
    <row r="88" spans="1:8" ht="13.8" x14ac:dyDescent="0.3">
      <c r="A88" s="3" t="s">
        <v>91</v>
      </c>
      <c r="B88" s="4">
        <f t="shared" si="5"/>
        <v>19326347.031963471</v>
      </c>
      <c r="C88" s="5">
        <v>21.9</v>
      </c>
      <c r="D88" s="4">
        <v>423247</v>
      </c>
      <c r="E88" s="6">
        <f t="shared" si="6"/>
        <v>27.491704299808632</v>
      </c>
      <c r="F88" s="4">
        <f t="shared" si="7"/>
        <v>531314.21779822395</v>
      </c>
      <c r="G88" s="6">
        <f t="shared" si="8"/>
        <v>108067.21779822395</v>
      </c>
      <c r="H88" s="7">
        <f t="shared" si="9"/>
        <v>0.2553289634615814</v>
      </c>
    </row>
    <row r="89" spans="1:8" ht="13.8" x14ac:dyDescent="0.3">
      <c r="A89" s="3" t="s">
        <v>92</v>
      </c>
      <c r="B89" s="4">
        <f t="shared" si="5"/>
        <v>171544918.03278691</v>
      </c>
      <c r="C89" s="5">
        <v>33.549999999999997</v>
      </c>
      <c r="D89" s="4">
        <v>5755332</v>
      </c>
      <c r="E89" s="6">
        <f t="shared" si="6"/>
        <v>27.491704299808632</v>
      </c>
      <c r="F89" s="4">
        <f t="shared" si="7"/>
        <v>4716062.1606922867</v>
      </c>
      <c r="G89" s="6">
        <f t="shared" si="8"/>
        <v>-1039269.8393077133</v>
      </c>
      <c r="H89" s="7">
        <f t="shared" si="9"/>
        <v>-0.1805751326435579</v>
      </c>
    </row>
    <row r="90" spans="1:8" ht="13.8" x14ac:dyDescent="0.3">
      <c r="A90" s="3" t="s">
        <v>93</v>
      </c>
      <c r="B90" s="4">
        <f t="shared" si="5"/>
        <v>251554927.38192737</v>
      </c>
      <c r="C90" s="5">
        <v>36.630000000000003</v>
      </c>
      <c r="D90" s="4">
        <v>9214456.9900000002</v>
      </c>
      <c r="E90" s="6">
        <f t="shared" si="6"/>
        <v>27.491704299808632</v>
      </c>
      <c r="F90" s="4">
        <f t="shared" si="7"/>
        <v>6915673.6787437806</v>
      </c>
      <c r="G90" s="6">
        <f t="shared" si="8"/>
        <v>-2298783.3112562196</v>
      </c>
      <c r="H90" s="7">
        <f t="shared" si="9"/>
        <v>-0.24947572209094651</v>
      </c>
    </row>
    <row r="91" spans="1:8" ht="13.8" x14ac:dyDescent="0.3">
      <c r="A91" s="3" t="s">
        <v>94</v>
      </c>
      <c r="B91" s="4">
        <f t="shared" si="5"/>
        <v>247575163.39869279</v>
      </c>
      <c r="C91" s="5">
        <v>14.076000000000001</v>
      </c>
      <c r="D91" s="4">
        <v>3484868</v>
      </c>
      <c r="E91" s="6">
        <f t="shared" si="6"/>
        <v>27.491704299808632</v>
      </c>
      <c r="F91" s="4">
        <f t="shared" si="7"/>
        <v>6806263.1841336675</v>
      </c>
      <c r="G91" s="6">
        <f t="shared" si="8"/>
        <v>3321395.1841336675</v>
      </c>
      <c r="H91" s="7">
        <f t="shared" si="9"/>
        <v>0.95309067205233244</v>
      </c>
    </row>
    <row r="92" spans="1:8" ht="13.8" x14ac:dyDescent="0.3">
      <c r="A92" s="3" t="s">
        <v>95</v>
      </c>
      <c r="B92" s="4">
        <f t="shared" si="5"/>
        <v>112585766.42335767</v>
      </c>
      <c r="C92" s="5">
        <v>24.66</v>
      </c>
      <c r="D92" s="4">
        <v>2776365</v>
      </c>
      <c r="E92" s="6">
        <f t="shared" si="6"/>
        <v>27.491704299808632</v>
      </c>
      <c r="F92" s="4">
        <f t="shared" si="7"/>
        <v>3095174.5988782723</v>
      </c>
      <c r="G92" s="6">
        <f t="shared" si="8"/>
        <v>318809.59887827234</v>
      </c>
      <c r="H92" s="7">
        <f t="shared" si="9"/>
        <v>0.11482985806198837</v>
      </c>
    </row>
    <row r="93" spans="1:8" ht="13.8" x14ac:dyDescent="0.3">
      <c r="A93" s="3" t="s">
        <v>96</v>
      </c>
      <c r="B93" s="4">
        <f t="shared" si="5"/>
        <v>55134032.258064516</v>
      </c>
      <c r="C93" s="5">
        <v>24.8</v>
      </c>
      <c r="D93" s="4">
        <v>1367324</v>
      </c>
      <c r="E93" s="6">
        <f t="shared" si="6"/>
        <v>27.491704299808632</v>
      </c>
      <c r="F93" s="4">
        <f t="shared" si="7"/>
        <v>1515728.5116948201</v>
      </c>
      <c r="G93" s="6">
        <f t="shared" si="8"/>
        <v>148404.51169482013</v>
      </c>
      <c r="H93" s="7">
        <f t="shared" si="9"/>
        <v>0.108536463701961</v>
      </c>
    </row>
    <row r="94" spans="1:8" ht="13.8" x14ac:dyDescent="0.3">
      <c r="A94" s="3" t="s">
        <v>97</v>
      </c>
      <c r="B94" s="4">
        <f t="shared" si="5"/>
        <v>355543029.83539093</v>
      </c>
      <c r="C94" s="5">
        <v>38.880000000000003</v>
      </c>
      <c r="D94" s="4">
        <v>13823513</v>
      </c>
      <c r="E94" s="6">
        <f t="shared" si="6"/>
        <v>27.491704299808632</v>
      </c>
      <c r="F94" s="4">
        <f t="shared" si="7"/>
        <v>9774483.8420926053</v>
      </c>
      <c r="G94" s="6">
        <f t="shared" si="8"/>
        <v>-4049029.1579073947</v>
      </c>
      <c r="H94" s="7">
        <f t="shared" si="9"/>
        <v>-0.29290884002549822</v>
      </c>
    </row>
    <row r="95" spans="1:8" ht="13.8" x14ac:dyDescent="0.3">
      <c r="A95" s="3" t="s">
        <v>98</v>
      </c>
      <c r="B95" s="4">
        <f t="shared" si="5"/>
        <v>215006893.38235295</v>
      </c>
      <c r="C95" s="5">
        <v>32.64</v>
      </c>
      <c r="D95" s="4">
        <v>7017825</v>
      </c>
      <c r="E95" s="6">
        <f t="shared" si="6"/>
        <v>27.491704299808632</v>
      </c>
      <c r="F95" s="4">
        <f t="shared" si="7"/>
        <v>5910905.9352881284</v>
      </c>
      <c r="G95" s="6">
        <f t="shared" si="8"/>
        <v>-1106919.0647118716</v>
      </c>
      <c r="H95" s="7">
        <f t="shared" si="9"/>
        <v>-0.15772964767743161</v>
      </c>
    </row>
    <row r="96" spans="1:8" ht="13.8" x14ac:dyDescent="0.3">
      <c r="A96" s="3" t="s">
        <v>99</v>
      </c>
      <c r="B96" s="4">
        <f t="shared" si="5"/>
        <v>100187619.92481202</v>
      </c>
      <c r="C96" s="5">
        <v>26.6</v>
      </c>
      <c r="D96" s="4">
        <v>2664990.69</v>
      </c>
      <c r="E96" s="6">
        <f t="shared" si="6"/>
        <v>27.491704299808632</v>
      </c>
      <c r="F96" s="4">
        <f t="shared" si="7"/>
        <v>2754328.4214745476</v>
      </c>
      <c r="G96" s="6">
        <f t="shared" si="8"/>
        <v>89337.731474547647</v>
      </c>
      <c r="H96" s="7">
        <f t="shared" si="9"/>
        <v>3.3522718037918418E-2</v>
      </c>
    </row>
    <row r="97" spans="1:8" ht="13.8" x14ac:dyDescent="0.3">
      <c r="A97" s="3" t="s">
        <v>100</v>
      </c>
      <c r="B97" s="4">
        <f t="shared" si="5"/>
        <v>202304769.41269213</v>
      </c>
      <c r="C97" s="5">
        <v>25.37</v>
      </c>
      <c r="D97" s="4">
        <v>5132472</v>
      </c>
      <c r="E97" s="6">
        <f t="shared" si="6"/>
        <v>27.491704299808632</v>
      </c>
      <c r="F97" s="4">
        <f t="shared" si="7"/>
        <v>5561702.899134702</v>
      </c>
      <c r="G97" s="6">
        <f t="shared" si="8"/>
        <v>429230.89913470205</v>
      </c>
      <c r="H97" s="7">
        <f t="shared" si="9"/>
        <v>8.3630441458755561E-2</v>
      </c>
    </row>
    <row r="98" spans="1:8" ht="13.8" x14ac:dyDescent="0.3">
      <c r="A98" s="3" t="s">
        <v>101</v>
      </c>
      <c r="B98" s="4">
        <f t="shared" si="5"/>
        <v>223023960.88019562</v>
      </c>
      <c r="C98" s="5">
        <v>24.54</v>
      </c>
      <c r="D98" s="4">
        <v>5473008</v>
      </c>
      <c r="E98" s="6">
        <f t="shared" si="6"/>
        <v>27.491704299808632</v>
      </c>
      <c r="F98" s="4">
        <f t="shared" si="7"/>
        <v>6131308.7842904255</v>
      </c>
      <c r="G98" s="6">
        <f t="shared" si="8"/>
        <v>658300.78429042548</v>
      </c>
      <c r="H98" s="7">
        <f t="shared" si="9"/>
        <v>0.1202813488104577</v>
      </c>
    </row>
    <row r="99" spans="1:8" ht="13.8" x14ac:dyDescent="0.3">
      <c r="A99" s="3" t="s">
        <v>102</v>
      </c>
      <c r="B99" s="4">
        <f t="shared" si="5"/>
        <v>13742517.343904857</v>
      </c>
      <c r="C99" s="5">
        <v>20.18</v>
      </c>
      <c r="D99" s="4">
        <v>277324</v>
      </c>
      <c r="E99" s="6">
        <f t="shared" si="6"/>
        <v>27.491704299808632</v>
      </c>
      <c r="F99" s="4">
        <f t="shared" si="7"/>
        <v>377805.22315362381</v>
      </c>
      <c r="G99" s="6">
        <f t="shared" si="8"/>
        <v>100481.22315362381</v>
      </c>
      <c r="H99" s="7">
        <f t="shared" si="9"/>
        <v>0.36232429632351981</v>
      </c>
    </row>
    <row r="100" spans="1:8" ht="13.8" x14ac:dyDescent="0.3">
      <c r="A100" s="3" t="s">
        <v>103</v>
      </c>
      <c r="B100" s="4">
        <f t="shared" si="5"/>
        <v>109994634.49765934</v>
      </c>
      <c r="C100" s="5">
        <v>27.77</v>
      </c>
      <c r="D100" s="4">
        <v>3054551</v>
      </c>
      <c r="E100" s="6">
        <f t="shared" si="6"/>
        <v>27.491704299808632</v>
      </c>
      <c r="F100" s="4">
        <f t="shared" si="7"/>
        <v>3023939.9661751799</v>
      </c>
      <c r="G100" s="6">
        <f t="shared" si="8"/>
        <v>-30611.033824820071</v>
      </c>
      <c r="H100" s="7">
        <f t="shared" si="9"/>
        <v>-1.002145121322907E-2</v>
      </c>
    </row>
    <row r="101" spans="1:8" ht="13.8" x14ac:dyDescent="0.3">
      <c r="A101" s="3" t="s">
        <v>104</v>
      </c>
      <c r="B101" s="4">
        <f t="shared" si="5"/>
        <v>22434418.604651164</v>
      </c>
      <c r="C101" s="5">
        <v>21.5</v>
      </c>
      <c r="D101" s="4">
        <v>482340</v>
      </c>
      <c r="E101" s="6">
        <f t="shared" si="6"/>
        <v>27.491704299808632</v>
      </c>
      <c r="F101" s="4">
        <f t="shared" si="7"/>
        <v>616760.40241719515</v>
      </c>
      <c r="G101" s="6">
        <f t="shared" si="8"/>
        <v>134420.40241719515</v>
      </c>
      <c r="H101" s="7">
        <f t="shared" si="9"/>
        <v>0.27868392092133171</v>
      </c>
    </row>
    <row r="102" spans="1:8" ht="13.8" x14ac:dyDescent="0.3">
      <c r="A102" s="3" t="s">
        <v>105</v>
      </c>
      <c r="B102" s="4">
        <f t="shared" si="5"/>
        <v>201571966.84250188</v>
      </c>
      <c r="C102" s="5">
        <v>26.54</v>
      </c>
      <c r="D102" s="4">
        <v>5349720</v>
      </c>
      <c r="E102" s="6">
        <f t="shared" si="6"/>
        <v>27.491704299808632</v>
      </c>
      <c r="F102" s="4">
        <f t="shared" si="7"/>
        <v>5541556.9075648924</v>
      </c>
      <c r="G102" s="6">
        <f t="shared" si="8"/>
        <v>191836.90756489243</v>
      </c>
      <c r="H102" s="7">
        <f t="shared" si="9"/>
        <v>3.5859242645389373E-2</v>
      </c>
    </row>
    <row r="103" spans="1:8" ht="13.8" x14ac:dyDescent="0.3">
      <c r="A103" s="3" t="s">
        <v>106</v>
      </c>
      <c r="B103" s="4">
        <f t="shared" si="5"/>
        <v>39274143.762376241</v>
      </c>
      <c r="C103" s="5">
        <v>25.25</v>
      </c>
      <c r="D103" s="4">
        <v>991672.13</v>
      </c>
      <c r="E103" s="6">
        <f t="shared" si="6"/>
        <v>27.491704299808632</v>
      </c>
      <c r="F103" s="4">
        <f t="shared" si="7"/>
        <v>1079713.1469434211</v>
      </c>
      <c r="G103" s="6">
        <f t="shared" si="8"/>
        <v>88041.016943421098</v>
      </c>
      <c r="H103" s="7">
        <f t="shared" si="9"/>
        <v>8.8780368309252677E-2</v>
      </c>
    </row>
    <row r="104" spans="1:8" ht="13.8" x14ac:dyDescent="0.3">
      <c r="A104" s="3" t="s">
        <v>107</v>
      </c>
      <c r="B104" s="4">
        <f t="shared" si="5"/>
        <v>574852440.2352401</v>
      </c>
      <c r="C104" s="5">
        <v>26.186</v>
      </c>
      <c r="D104" s="4">
        <v>15053086</v>
      </c>
      <c r="E104" s="6">
        <f t="shared" si="6"/>
        <v>27.491704299808632</v>
      </c>
      <c r="F104" s="4">
        <f t="shared" si="7"/>
        <v>15803673.302970637</v>
      </c>
      <c r="G104" s="6">
        <f t="shared" si="8"/>
        <v>750587.30297063664</v>
      </c>
      <c r="H104" s="7">
        <f t="shared" si="9"/>
        <v>4.9862686160873367E-2</v>
      </c>
    </row>
    <row r="105" spans="1:8" ht="13.8" x14ac:dyDescent="0.3">
      <c r="A105" s="3" t="s">
        <v>108</v>
      </c>
      <c r="B105" s="4">
        <f t="shared" si="5"/>
        <v>197722602.23048329</v>
      </c>
      <c r="C105" s="5">
        <v>26.9</v>
      </c>
      <c r="D105" s="4">
        <v>5318738</v>
      </c>
      <c r="E105" s="6">
        <f t="shared" si="6"/>
        <v>27.491704299808632</v>
      </c>
      <c r="F105" s="4">
        <f t="shared" si="7"/>
        <v>5435731.3139091292</v>
      </c>
      <c r="G105" s="6">
        <f t="shared" si="8"/>
        <v>116993.31390912924</v>
      </c>
      <c r="H105" s="7">
        <f t="shared" si="9"/>
        <v>2.1996442372068194E-2</v>
      </c>
    </row>
    <row r="106" spans="1:8" ht="13.8" x14ac:dyDescent="0.3">
      <c r="A106" s="3" t="s">
        <v>109</v>
      </c>
      <c r="B106" s="4">
        <f t="shared" si="5"/>
        <v>67375700.934579432</v>
      </c>
      <c r="C106" s="5">
        <v>19.260000000000002</v>
      </c>
      <c r="D106" s="4">
        <v>1297656</v>
      </c>
      <c r="E106" s="6">
        <f t="shared" si="6"/>
        <v>27.491704299808632</v>
      </c>
      <c r="F106" s="4">
        <f t="shared" si="7"/>
        <v>1852272.8470857979</v>
      </c>
      <c r="G106" s="6">
        <f t="shared" si="8"/>
        <v>554616.84708579793</v>
      </c>
      <c r="H106" s="7">
        <f t="shared" si="9"/>
        <v>0.42739897714478869</v>
      </c>
    </row>
    <row r="107" spans="1:8" ht="13.8" x14ac:dyDescent="0.3">
      <c r="A107" s="3" t="s">
        <v>110</v>
      </c>
      <c r="B107" s="4">
        <f t="shared" si="5"/>
        <v>93109439.124487013</v>
      </c>
      <c r="C107" s="5">
        <v>14.62</v>
      </c>
      <c r="D107" s="4">
        <v>1361260</v>
      </c>
      <c r="E107" s="6">
        <f t="shared" si="6"/>
        <v>27.491704299808632</v>
      </c>
      <c r="F107" s="4">
        <f t="shared" si="7"/>
        <v>2559737.1679314296</v>
      </c>
      <c r="G107" s="6">
        <f t="shared" si="8"/>
        <v>1198477.1679314296</v>
      </c>
      <c r="H107" s="7">
        <f t="shared" si="9"/>
        <v>0.8804175307666644</v>
      </c>
    </row>
    <row r="108" spans="1:8" ht="13.8" x14ac:dyDescent="0.3">
      <c r="A108" s="3" t="s">
        <v>111</v>
      </c>
      <c r="B108" s="4">
        <f t="shared" si="5"/>
        <v>120843196.47435898</v>
      </c>
      <c r="C108" s="5">
        <v>31.2</v>
      </c>
      <c r="D108" s="4">
        <v>3770307.73</v>
      </c>
      <c r="E108" s="6">
        <f t="shared" si="6"/>
        <v>27.491704299808632</v>
      </c>
      <c r="F108" s="4">
        <f t="shared" si="7"/>
        <v>3322185.424116754</v>
      </c>
      <c r="G108" s="6">
        <f t="shared" si="8"/>
        <v>-448122.30588324601</v>
      </c>
      <c r="H108" s="7">
        <f t="shared" si="9"/>
        <v>-0.11885563141638998</v>
      </c>
    </row>
    <row r="109" spans="1:8" ht="13.8" x14ac:dyDescent="0.3">
      <c r="A109" s="3" t="s">
        <v>112</v>
      </c>
      <c r="B109" s="4">
        <f t="shared" si="5"/>
        <v>108137551.86721991</v>
      </c>
      <c r="C109" s="5">
        <v>24.1</v>
      </c>
      <c r="D109" s="4">
        <v>2606115</v>
      </c>
      <c r="E109" s="6">
        <f t="shared" si="6"/>
        <v>27.491704299808632</v>
      </c>
      <c r="F109" s="4">
        <f t="shared" si="7"/>
        <v>2972885.5996388285</v>
      </c>
      <c r="G109" s="6">
        <f t="shared" si="8"/>
        <v>366770.59963882854</v>
      </c>
      <c r="H109" s="7">
        <f t="shared" si="9"/>
        <v>0.14073461824932074</v>
      </c>
    </row>
    <row r="110" spans="1:8" ht="13.8" x14ac:dyDescent="0.3">
      <c r="A110" s="3" t="s">
        <v>113</v>
      </c>
      <c r="B110" s="4">
        <f t="shared" si="5"/>
        <v>83677555.762081787</v>
      </c>
      <c r="C110" s="5">
        <v>21.52</v>
      </c>
      <c r="D110" s="4">
        <v>1800741</v>
      </c>
      <c r="E110" s="6">
        <f t="shared" si="6"/>
        <v>27.491704299808632</v>
      </c>
      <c r="F110" s="4">
        <f t="shared" si="7"/>
        <v>2300438.6195419002</v>
      </c>
      <c r="G110" s="6">
        <f t="shared" si="8"/>
        <v>499697.61954190023</v>
      </c>
      <c r="H110" s="7">
        <f t="shared" si="9"/>
        <v>0.27749555296508505</v>
      </c>
    </row>
    <row r="111" spans="1:8" ht="13.8" x14ac:dyDescent="0.3">
      <c r="A111" s="3" t="s">
        <v>114</v>
      </c>
      <c r="B111" s="4">
        <f t="shared" si="5"/>
        <v>129770637.74684364</v>
      </c>
      <c r="C111" s="5">
        <v>30.89</v>
      </c>
      <c r="D111" s="4">
        <v>4008615</v>
      </c>
      <c r="E111" s="6">
        <f t="shared" si="6"/>
        <v>27.491704299808632</v>
      </c>
      <c r="F111" s="4">
        <f t="shared" si="7"/>
        <v>3567615.9997338098</v>
      </c>
      <c r="G111" s="6">
        <f t="shared" si="8"/>
        <v>-440999.00026619015</v>
      </c>
      <c r="H111" s="7">
        <f t="shared" si="9"/>
        <v>-0.11001280997705945</v>
      </c>
    </row>
    <row r="112" spans="1:8" ht="13.8" x14ac:dyDescent="0.3">
      <c r="A112" s="3" t="s">
        <v>115</v>
      </c>
      <c r="B112" s="4">
        <f t="shared" si="5"/>
        <v>80412578.796561599</v>
      </c>
      <c r="C112" s="5">
        <v>34.9</v>
      </c>
      <c r="D112" s="4">
        <v>2806399</v>
      </c>
      <c r="E112" s="6">
        <f t="shared" si="6"/>
        <v>27.491704299808632</v>
      </c>
      <c r="F112" s="4">
        <f t="shared" si="7"/>
        <v>2210678.8382601328</v>
      </c>
      <c r="G112" s="6">
        <f t="shared" si="8"/>
        <v>-595720.16173986718</v>
      </c>
      <c r="H112" s="7">
        <f t="shared" si="9"/>
        <v>-0.21227208310003928</v>
      </c>
    </row>
    <row r="113" spans="1:8" ht="13.8" x14ac:dyDescent="0.3">
      <c r="A113" s="3" t="s">
        <v>116</v>
      </c>
      <c r="B113" s="4">
        <f t="shared" si="5"/>
        <v>29080591.81897302</v>
      </c>
      <c r="C113" s="5">
        <v>22.98</v>
      </c>
      <c r="D113" s="4">
        <v>668272</v>
      </c>
      <c r="E113" s="6">
        <f t="shared" si="6"/>
        <v>27.491704299808632</v>
      </c>
      <c r="F113" s="4">
        <f t="shared" si="7"/>
        <v>799475.03115064022</v>
      </c>
      <c r="G113" s="6">
        <f t="shared" si="8"/>
        <v>131203.03115064022</v>
      </c>
      <c r="H113" s="7">
        <f t="shared" si="9"/>
        <v>0.19633177980020144</v>
      </c>
    </row>
    <row r="114" spans="1:8" ht="13.8" x14ac:dyDescent="0.3">
      <c r="A114" s="3" t="s">
        <v>117</v>
      </c>
      <c r="B114" s="4">
        <f t="shared" si="5"/>
        <v>69775268.467295796</v>
      </c>
      <c r="C114" s="5">
        <v>30.73</v>
      </c>
      <c r="D114" s="4">
        <v>2144194</v>
      </c>
      <c r="E114" s="6">
        <f t="shared" si="6"/>
        <v>27.491704299808632</v>
      </c>
      <c r="F114" s="4">
        <f t="shared" si="7"/>
        <v>1918241.0481426576</v>
      </c>
      <c r="G114" s="6">
        <f t="shared" si="8"/>
        <v>-225952.95185734238</v>
      </c>
      <c r="H114" s="7">
        <f t="shared" si="9"/>
        <v>-0.10537896844098173</v>
      </c>
    </row>
    <row r="115" spans="1:8" ht="13.8" x14ac:dyDescent="0.3">
      <c r="A115" s="3" t="s">
        <v>118</v>
      </c>
      <c r="B115" s="4">
        <f t="shared" si="5"/>
        <v>35538342.768914051</v>
      </c>
      <c r="C115" s="5">
        <v>19.43</v>
      </c>
      <c r="D115" s="4">
        <v>690510</v>
      </c>
      <c r="E115" s="6">
        <f t="shared" si="6"/>
        <v>27.491704299808632</v>
      </c>
      <c r="F115" s="4">
        <f t="shared" si="7"/>
        <v>977009.61070822738</v>
      </c>
      <c r="G115" s="6">
        <f t="shared" si="8"/>
        <v>286499.61070822738</v>
      </c>
      <c r="H115" s="7">
        <f t="shared" si="9"/>
        <v>0.41491015439056261</v>
      </c>
    </row>
    <row r="116" spans="1:8" ht="13.8" x14ac:dyDescent="0.3">
      <c r="A116" s="3" t="s">
        <v>119</v>
      </c>
      <c r="B116" s="4">
        <f t="shared" si="5"/>
        <v>72904097.171863675</v>
      </c>
      <c r="C116" s="5">
        <v>27.58</v>
      </c>
      <c r="D116" s="4">
        <v>2010695</v>
      </c>
      <c r="E116" s="6">
        <f t="shared" si="6"/>
        <v>27.491704299808632</v>
      </c>
      <c r="F116" s="4">
        <f t="shared" si="7"/>
        <v>2004257.8816933909</v>
      </c>
      <c r="G116" s="6">
        <f t="shared" si="8"/>
        <v>-6437.1183066091035</v>
      </c>
      <c r="H116" s="7">
        <f t="shared" si="9"/>
        <v>-3.2014394558145831E-3</v>
      </c>
    </row>
    <row r="117" spans="1:8" ht="13.8" x14ac:dyDescent="0.3">
      <c r="A117" s="3" t="s">
        <v>120</v>
      </c>
      <c r="B117" s="4">
        <f t="shared" si="5"/>
        <v>66780853.413654625</v>
      </c>
      <c r="C117" s="5">
        <v>14.94</v>
      </c>
      <c r="D117" s="4">
        <v>997705.95</v>
      </c>
      <c r="E117" s="6">
        <f t="shared" si="6"/>
        <v>27.491704299808632</v>
      </c>
      <c r="F117" s="4">
        <f t="shared" si="7"/>
        <v>1835919.4749370588</v>
      </c>
      <c r="G117" s="6">
        <f t="shared" si="8"/>
        <v>838213.5249370588</v>
      </c>
      <c r="H117" s="7">
        <f t="shared" si="9"/>
        <v>0.84014085005412553</v>
      </c>
    </row>
    <row r="118" spans="1:8" ht="13.8" x14ac:dyDescent="0.3">
      <c r="A118" s="3" t="s">
        <v>121</v>
      </c>
      <c r="B118" s="4">
        <f t="shared" si="5"/>
        <v>89067654.639175251</v>
      </c>
      <c r="C118" s="5">
        <v>23.28</v>
      </c>
      <c r="D118" s="4">
        <v>2073495</v>
      </c>
      <c r="E118" s="6">
        <f t="shared" si="6"/>
        <v>27.491704299808632</v>
      </c>
      <c r="F118" s="4">
        <f t="shared" si="7"/>
        <v>2448621.6240176843</v>
      </c>
      <c r="G118" s="6">
        <f t="shared" si="8"/>
        <v>375126.62401768425</v>
      </c>
      <c r="H118" s="7">
        <f t="shared" si="9"/>
        <v>0.18091513315329155</v>
      </c>
    </row>
    <row r="119" spans="1:8" ht="13.8" x14ac:dyDescent="0.3">
      <c r="A119" s="3" t="s">
        <v>122</v>
      </c>
      <c r="B119" s="4">
        <f t="shared" si="5"/>
        <v>240328915.07118309</v>
      </c>
      <c r="C119" s="5">
        <v>20.37</v>
      </c>
      <c r="D119" s="4">
        <v>4895500</v>
      </c>
      <c r="E119" s="6">
        <f t="shared" si="6"/>
        <v>27.491704299808632</v>
      </c>
      <c r="F119" s="4">
        <f t="shared" si="7"/>
        <v>6607051.4678307874</v>
      </c>
      <c r="G119" s="6">
        <f t="shared" si="8"/>
        <v>1711551.4678307874</v>
      </c>
      <c r="H119" s="7">
        <f t="shared" si="9"/>
        <v>0.34961729503233324</v>
      </c>
    </row>
    <row r="120" spans="1:8" ht="13.8" x14ac:dyDescent="0.3">
      <c r="A120" s="3" t="s">
        <v>123</v>
      </c>
      <c r="B120" s="4">
        <f t="shared" si="5"/>
        <v>151500154.44015443</v>
      </c>
      <c r="C120" s="5">
        <v>25.9</v>
      </c>
      <c r="D120" s="4">
        <v>3923854</v>
      </c>
      <c r="E120" s="6">
        <f t="shared" si="6"/>
        <v>27.491704299808632</v>
      </c>
      <c r="F120" s="4">
        <f t="shared" si="7"/>
        <v>4164997.4472440653</v>
      </c>
      <c r="G120" s="6">
        <f t="shared" si="8"/>
        <v>241143.44724406535</v>
      </c>
      <c r="H120" s="7">
        <f t="shared" si="9"/>
        <v>6.1455764471375678E-2</v>
      </c>
    </row>
    <row r="121" spans="1:8" ht="13.8" x14ac:dyDescent="0.3">
      <c r="A121" s="3" t="s">
        <v>124</v>
      </c>
      <c r="B121" s="4">
        <f t="shared" si="5"/>
        <v>26278181.81818182</v>
      </c>
      <c r="C121" s="5">
        <v>12.1</v>
      </c>
      <c r="D121" s="4">
        <v>317966</v>
      </c>
      <c r="E121" s="6">
        <f t="shared" si="6"/>
        <v>27.491704299808632</v>
      </c>
      <c r="F121" s="4">
        <f t="shared" si="7"/>
        <v>722432.00408206217</v>
      </c>
      <c r="G121" s="6">
        <f t="shared" si="8"/>
        <v>404466.00408206217</v>
      </c>
      <c r="H121" s="7">
        <f t="shared" si="9"/>
        <v>1.2720416776701351</v>
      </c>
    </row>
    <row r="122" spans="1:8" ht="13.8" x14ac:dyDescent="0.3">
      <c r="A122" s="3" t="s">
        <v>125</v>
      </c>
      <c r="B122" s="4">
        <f t="shared" si="5"/>
        <v>31656722.97297297</v>
      </c>
      <c r="C122" s="5">
        <v>29.6</v>
      </c>
      <c r="D122" s="4">
        <v>937039</v>
      </c>
      <c r="E122" s="6">
        <f t="shared" si="6"/>
        <v>27.491704299808632</v>
      </c>
      <c r="F122" s="4">
        <f t="shared" si="7"/>
        <v>870297.26707393164</v>
      </c>
      <c r="G122" s="6">
        <f t="shared" si="8"/>
        <v>-66741.732926068362</v>
      </c>
      <c r="H122" s="7">
        <f t="shared" si="9"/>
        <v>-7.1226206087546373E-2</v>
      </c>
    </row>
    <row r="123" spans="1:8" ht="13.8" x14ac:dyDescent="0.3">
      <c r="A123" s="3" t="s">
        <v>126</v>
      </c>
      <c r="B123" s="4">
        <f t="shared" si="5"/>
        <v>34780098.039215684</v>
      </c>
      <c r="C123" s="5">
        <v>10.199999999999999</v>
      </c>
      <c r="D123" s="4">
        <v>354757</v>
      </c>
      <c r="E123" s="6">
        <f t="shared" si="6"/>
        <v>27.491704299808632</v>
      </c>
      <c r="F123" s="4">
        <f t="shared" si="7"/>
        <v>956164.17081247165</v>
      </c>
      <c r="G123" s="6">
        <f t="shared" si="8"/>
        <v>601407.17081247165</v>
      </c>
      <c r="H123" s="7">
        <f t="shared" si="9"/>
        <v>1.6952651274322188</v>
      </c>
    </row>
    <row r="124" spans="1:8" ht="13.8" x14ac:dyDescent="0.3">
      <c r="A124" s="3" t="s">
        <v>127</v>
      </c>
      <c r="B124" s="4">
        <f t="shared" si="5"/>
        <v>10798037.911539741</v>
      </c>
      <c r="C124" s="5">
        <v>30.07</v>
      </c>
      <c r="D124" s="4">
        <v>324697</v>
      </c>
      <c r="E124" s="6">
        <f t="shared" si="6"/>
        <v>27.491704299808632</v>
      </c>
      <c r="F124" s="4">
        <f t="shared" si="7"/>
        <v>296856.46528217371</v>
      </c>
      <c r="G124" s="6">
        <f t="shared" si="8"/>
        <v>-27840.534717826289</v>
      </c>
      <c r="H124" s="7">
        <f t="shared" si="9"/>
        <v>-8.5743122720032178E-2</v>
      </c>
    </row>
    <row r="125" spans="1:8" ht="13.8" x14ac:dyDescent="0.3">
      <c r="A125" s="3" t="s">
        <v>128</v>
      </c>
      <c r="B125" s="4">
        <f t="shared" si="5"/>
        <v>106349040.51172708</v>
      </c>
      <c r="C125" s="5">
        <v>32.83</v>
      </c>
      <c r="D125" s="4">
        <v>3491439</v>
      </c>
      <c r="E125" s="6">
        <f t="shared" si="6"/>
        <v>27.491704299808632</v>
      </c>
      <c r="F125" s="4">
        <f t="shared" si="7"/>
        <v>2923716.3743167697</v>
      </c>
      <c r="G125" s="6">
        <f t="shared" si="8"/>
        <v>-567722.62568323035</v>
      </c>
      <c r="H125" s="7">
        <f t="shared" si="9"/>
        <v>-0.16260419434027928</v>
      </c>
    </row>
    <row r="126" spans="1:8" ht="13.8" x14ac:dyDescent="0.3">
      <c r="A126" s="3" t="s">
        <v>129</v>
      </c>
      <c r="B126" s="4">
        <f t="shared" si="5"/>
        <v>25512863.436123349</v>
      </c>
      <c r="C126" s="5">
        <v>11.35</v>
      </c>
      <c r="D126" s="4">
        <v>289571</v>
      </c>
      <c r="E126" s="6">
        <f t="shared" si="6"/>
        <v>27.491704299808632</v>
      </c>
      <c r="F126" s="4">
        <f t="shared" si="7"/>
        <v>701392.09742730274</v>
      </c>
      <c r="G126" s="6">
        <f t="shared" si="8"/>
        <v>411821.09742730274</v>
      </c>
      <c r="H126" s="7">
        <f t="shared" si="9"/>
        <v>1.4221765902915096</v>
      </c>
    </row>
    <row r="127" spans="1:8" ht="13.8" x14ac:dyDescent="0.3">
      <c r="A127" s="3" t="s">
        <v>130</v>
      </c>
      <c r="B127" s="4">
        <f t="shared" si="5"/>
        <v>308412991.0714286</v>
      </c>
      <c r="C127" s="5">
        <v>22.4</v>
      </c>
      <c r="D127" s="4">
        <v>6908451</v>
      </c>
      <c r="E127" s="6">
        <f t="shared" si="6"/>
        <v>27.491704299808632</v>
      </c>
      <c r="F127" s="4">
        <f t="shared" si="7"/>
        <v>8478798.752755234</v>
      </c>
      <c r="G127" s="6">
        <f t="shared" si="8"/>
        <v>1570347.752755234</v>
      </c>
      <c r="H127" s="7">
        <f t="shared" si="9"/>
        <v>0.2273082276700282</v>
      </c>
    </row>
    <row r="128" spans="1:8" ht="13.8" x14ac:dyDescent="0.3">
      <c r="A128" s="3" t="s">
        <v>131</v>
      </c>
      <c r="B128" s="4">
        <f t="shared" si="5"/>
        <v>33645590.062111795</v>
      </c>
      <c r="C128" s="5">
        <v>16.100000000000001</v>
      </c>
      <c r="D128" s="4">
        <v>541694</v>
      </c>
      <c r="E128" s="6">
        <f t="shared" si="6"/>
        <v>27.491704299808632</v>
      </c>
      <c r="F128" s="4">
        <f t="shared" si="7"/>
        <v>924974.61298015749</v>
      </c>
      <c r="G128" s="6">
        <f t="shared" si="8"/>
        <v>383280.61298015749</v>
      </c>
      <c r="H128" s="7">
        <f t="shared" si="9"/>
        <v>0.70755927328003909</v>
      </c>
    </row>
    <row r="129" spans="1:8" ht="13.8" x14ac:dyDescent="0.3">
      <c r="A129" s="3" t="s">
        <v>132</v>
      </c>
      <c r="B129" s="4">
        <f t="shared" si="5"/>
        <v>181034874.08351928</v>
      </c>
      <c r="C129" s="5">
        <v>31.37</v>
      </c>
      <c r="D129" s="4">
        <v>5679064</v>
      </c>
      <c r="E129" s="6">
        <f t="shared" si="6"/>
        <v>27.491704299808632</v>
      </c>
      <c r="F129" s="4">
        <f t="shared" si="7"/>
        <v>4976957.2262572013</v>
      </c>
      <c r="G129" s="6">
        <f t="shared" si="8"/>
        <v>-702106.77374279872</v>
      </c>
      <c r="H129" s="7">
        <f t="shared" si="9"/>
        <v>-0.12363072043963561</v>
      </c>
    </row>
    <row r="130" spans="1:8" ht="13.8" x14ac:dyDescent="0.3">
      <c r="A130" s="3" t="s">
        <v>133</v>
      </c>
      <c r="B130" s="4">
        <f t="shared" si="5"/>
        <v>75114662.629757777</v>
      </c>
      <c r="C130" s="5">
        <v>23.12</v>
      </c>
      <c r="D130" s="4">
        <v>1736651</v>
      </c>
      <c r="E130" s="6">
        <f t="shared" si="6"/>
        <v>27.491704299808632</v>
      </c>
      <c r="F130" s="4">
        <f t="shared" si="7"/>
        <v>2065030.0935971865</v>
      </c>
      <c r="G130" s="6">
        <f t="shared" si="8"/>
        <v>328379.0935971865</v>
      </c>
      <c r="H130" s="7">
        <f t="shared" si="9"/>
        <v>0.18908755622009632</v>
      </c>
    </row>
    <row r="131" spans="1:8" ht="13.8" x14ac:dyDescent="0.3">
      <c r="A131" s="3" t="s">
        <v>134</v>
      </c>
      <c r="B131" s="4">
        <f t="shared" ref="B131:B160" si="10">(D131/C131)*1000</f>
        <v>151295047.16981134</v>
      </c>
      <c r="C131" s="5">
        <v>21.2</v>
      </c>
      <c r="D131" s="4">
        <v>3207455</v>
      </c>
      <c r="E131" s="6">
        <f t="shared" ref="E131:E170" si="11">$C$173</f>
        <v>27.491704299808632</v>
      </c>
      <c r="F131" s="4">
        <f t="shared" ref="F131:F170" si="12">(B131/1000)*E131</f>
        <v>4159358.6988180517</v>
      </c>
      <c r="G131" s="6">
        <f t="shared" ref="G131:G171" si="13">F131-D131</f>
        <v>951903.69881805172</v>
      </c>
      <c r="H131" s="7">
        <f t="shared" ref="H131:H171" si="14">(F131-D131)/D131</f>
        <v>0.29677850470795436</v>
      </c>
    </row>
    <row r="132" spans="1:8" ht="13.8" x14ac:dyDescent="0.3">
      <c r="A132" s="3" t="s">
        <v>135</v>
      </c>
      <c r="B132" s="4">
        <f t="shared" si="10"/>
        <v>333974454.14847159</v>
      </c>
      <c r="C132" s="5">
        <v>27.48</v>
      </c>
      <c r="D132" s="4">
        <v>9177618</v>
      </c>
      <c r="E132" s="6">
        <f t="shared" si="11"/>
        <v>27.491704299808632</v>
      </c>
      <c r="F132" s="4">
        <f t="shared" si="12"/>
        <v>9181526.9371397775</v>
      </c>
      <c r="G132" s="6">
        <f t="shared" si="13"/>
        <v>3908.9371397774667</v>
      </c>
      <c r="H132" s="7">
        <f t="shared" si="14"/>
        <v>4.2592066261392297E-4</v>
      </c>
    </row>
    <row r="133" spans="1:8" ht="13.8" x14ac:dyDescent="0.3">
      <c r="A133" s="3" t="s">
        <v>136</v>
      </c>
      <c r="B133" s="4">
        <f t="shared" si="10"/>
        <v>203378865.10363576</v>
      </c>
      <c r="C133" s="5">
        <v>29.43</v>
      </c>
      <c r="D133" s="4">
        <v>5985440</v>
      </c>
      <c r="E133" s="6">
        <f t="shared" si="11"/>
        <v>27.491704299808632</v>
      </c>
      <c r="F133" s="4">
        <f t="shared" si="12"/>
        <v>5591231.6202598233</v>
      </c>
      <c r="G133" s="6">
        <f t="shared" si="13"/>
        <v>-394208.37974017672</v>
      </c>
      <c r="H133" s="7">
        <f t="shared" si="14"/>
        <v>-6.5861219850199271E-2</v>
      </c>
    </row>
    <row r="134" spans="1:8" ht="13.8" x14ac:dyDescent="0.3">
      <c r="A134" s="3" t="s">
        <v>137</v>
      </c>
      <c r="B134" s="4">
        <f t="shared" si="10"/>
        <v>18308411.21495327</v>
      </c>
      <c r="C134" s="5">
        <v>26.75</v>
      </c>
      <c r="D134" s="4">
        <v>489750</v>
      </c>
      <c r="E134" s="6">
        <f t="shared" si="11"/>
        <v>27.491704299808632</v>
      </c>
      <c r="F134" s="4">
        <f t="shared" si="12"/>
        <v>503329.42732079537</v>
      </c>
      <c r="G134" s="6">
        <f t="shared" si="13"/>
        <v>13579.427320795367</v>
      </c>
      <c r="H134" s="7">
        <f t="shared" si="14"/>
        <v>2.7727263544247812E-2</v>
      </c>
    </row>
    <row r="135" spans="1:8" ht="13.8" x14ac:dyDescent="0.3">
      <c r="A135" s="3" t="s">
        <v>138</v>
      </c>
      <c r="B135" s="4">
        <f t="shared" si="10"/>
        <v>80467172.499225765</v>
      </c>
      <c r="C135" s="5">
        <v>32.29</v>
      </c>
      <c r="D135" s="4">
        <v>2598285</v>
      </c>
      <c r="E135" s="6">
        <f t="shared" si="11"/>
        <v>27.491704299808632</v>
      </c>
      <c r="F135" s="4">
        <f t="shared" si="12"/>
        <v>2212179.7121904078</v>
      </c>
      <c r="G135" s="6">
        <f t="shared" si="13"/>
        <v>-386105.28780959221</v>
      </c>
      <c r="H135" s="7">
        <f t="shared" si="14"/>
        <v>-0.14860005265380519</v>
      </c>
    </row>
    <row r="136" spans="1:8" ht="13.8" x14ac:dyDescent="0.3">
      <c r="A136" s="3" t="s">
        <v>139</v>
      </c>
      <c r="B136" s="4">
        <f t="shared" si="10"/>
        <v>842095471.6981132</v>
      </c>
      <c r="C136" s="5">
        <v>26.5</v>
      </c>
      <c r="D136" s="4">
        <v>22315530</v>
      </c>
      <c r="E136" s="6">
        <f t="shared" si="11"/>
        <v>27.491704299808632</v>
      </c>
      <c r="F136" s="4">
        <f t="shared" si="12"/>
        <v>23150639.700132396</v>
      </c>
      <c r="G136" s="6">
        <f t="shared" si="13"/>
        <v>835109.70013239607</v>
      </c>
      <c r="H136" s="7">
        <f t="shared" si="14"/>
        <v>3.7422803766363429E-2</v>
      </c>
    </row>
    <row r="137" spans="1:8" ht="13.8" x14ac:dyDescent="0.3">
      <c r="A137" s="3" t="s">
        <v>140</v>
      </c>
      <c r="B137" s="4">
        <f t="shared" si="10"/>
        <v>23196438.612933461</v>
      </c>
      <c r="C137" s="5">
        <v>21.34</v>
      </c>
      <c r="D137" s="4">
        <v>495012</v>
      </c>
      <c r="E137" s="6">
        <f t="shared" si="11"/>
        <v>27.491704299808632</v>
      </c>
      <c r="F137" s="4">
        <f t="shared" si="12"/>
        <v>637709.63115542976</v>
      </c>
      <c r="G137" s="6">
        <f t="shared" si="13"/>
        <v>142697.63115542976</v>
      </c>
      <c r="H137" s="7">
        <f t="shared" si="14"/>
        <v>0.2882710543490456</v>
      </c>
    </row>
    <row r="138" spans="1:8" ht="13.8" x14ac:dyDescent="0.3">
      <c r="A138" s="3" t="s">
        <v>141</v>
      </c>
      <c r="B138" s="4">
        <f t="shared" si="10"/>
        <v>129998552.54877281</v>
      </c>
      <c r="C138" s="5">
        <v>15.89</v>
      </c>
      <c r="D138" s="4">
        <v>2065677</v>
      </c>
      <c r="E138" s="6">
        <f t="shared" si="11"/>
        <v>27.491704299808632</v>
      </c>
      <c r="F138" s="4">
        <f t="shared" si="12"/>
        <v>3573881.7660739957</v>
      </c>
      <c r="G138" s="6">
        <f t="shared" si="13"/>
        <v>1508204.7660739957</v>
      </c>
      <c r="H138" s="7">
        <f t="shared" si="14"/>
        <v>0.73012613592250664</v>
      </c>
    </row>
    <row r="139" spans="1:8" ht="13.8" x14ac:dyDescent="0.3">
      <c r="A139" s="3" t="s">
        <v>142</v>
      </c>
      <c r="B139" s="4">
        <f t="shared" si="10"/>
        <v>314753451.27610213</v>
      </c>
      <c r="C139" s="5">
        <v>34.479999999999997</v>
      </c>
      <c r="D139" s="4">
        <v>10852699</v>
      </c>
      <c r="E139" s="6">
        <f t="shared" si="11"/>
        <v>27.491704299808632</v>
      </c>
      <c r="F139" s="4">
        <f t="shared" si="12"/>
        <v>8653108.809826823</v>
      </c>
      <c r="G139" s="6">
        <f t="shared" si="13"/>
        <v>-2199590.190173177</v>
      </c>
      <c r="H139" s="7">
        <f t="shared" si="14"/>
        <v>-0.20267678944870554</v>
      </c>
    </row>
    <row r="140" spans="1:8" ht="13.8" x14ac:dyDescent="0.3">
      <c r="A140" s="3" t="s">
        <v>143</v>
      </c>
      <c r="B140" s="4">
        <f t="shared" si="10"/>
        <v>104270813.20450886</v>
      </c>
      <c r="C140" s="5">
        <v>24.84</v>
      </c>
      <c r="D140" s="4">
        <v>2590087</v>
      </c>
      <c r="E140" s="6">
        <f t="shared" si="11"/>
        <v>27.491704299808632</v>
      </c>
      <c r="F140" s="4">
        <f t="shared" si="12"/>
        <v>2866582.363718939</v>
      </c>
      <c r="G140" s="6">
        <f t="shared" si="13"/>
        <v>276495.36371893901</v>
      </c>
      <c r="H140" s="7">
        <f t="shared" si="14"/>
        <v>0.10675138082965514</v>
      </c>
    </row>
    <row r="141" spans="1:8" ht="13.8" x14ac:dyDescent="0.3">
      <c r="A141" s="3" t="s">
        <v>144</v>
      </c>
      <c r="B141" s="4">
        <f t="shared" si="10"/>
        <v>53360341.151385933</v>
      </c>
      <c r="C141" s="5">
        <v>32.83</v>
      </c>
      <c r="D141" s="4">
        <v>1751820</v>
      </c>
      <c r="E141" s="6">
        <f t="shared" si="11"/>
        <v>27.491704299808632</v>
      </c>
      <c r="F141" s="4">
        <f t="shared" si="12"/>
        <v>1466966.720270812</v>
      </c>
      <c r="G141" s="6">
        <f t="shared" si="13"/>
        <v>-284853.27972918795</v>
      </c>
      <c r="H141" s="7">
        <f t="shared" si="14"/>
        <v>-0.16260419434027923</v>
      </c>
    </row>
    <row r="142" spans="1:8" ht="13.8" x14ac:dyDescent="0.3">
      <c r="A142" s="3" t="s">
        <v>145</v>
      </c>
      <c r="B142" s="4">
        <f t="shared" si="10"/>
        <v>63150990.990990989</v>
      </c>
      <c r="C142" s="5">
        <v>22.2</v>
      </c>
      <c r="D142" s="4">
        <v>1401952</v>
      </c>
      <c r="E142" s="6">
        <f t="shared" si="11"/>
        <v>27.491704299808632</v>
      </c>
      <c r="F142" s="4">
        <f t="shared" si="12"/>
        <v>1736128.3705642032</v>
      </c>
      <c r="G142" s="6">
        <f t="shared" si="13"/>
        <v>334176.37056420324</v>
      </c>
      <c r="H142" s="7">
        <f t="shared" si="14"/>
        <v>0.23836505854993839</v>
      </c>
    </row>
    <row r="143" spans="1:8" ht="13.8" x14ac:dyDescent="0.3">
      <c r="A143" s="3" t="s">
        <v>146</v>
      </c>
      <c r="B143" s="4">
        <f t="shared" si="10"/>
        <v>118573124.37479161</v>
      </c>
      <c r="C143" s="5">
        <v>29.99</v>
      </c>
      <c r="D143" s="4">
        <v>3556008</v>
      </c>
      <c r="E143" s="6">
        <f t="shared" si="11"/>
        <v>27.491704299808632</v>
      </c>
      <c r="F143" s="4">
        <f t="shared" si="12"/>
        <v>3259777.2732162019</v>
      </c>
      <c r="G143" s="6">
        <f t="shared" si="13"/>
        <v>-296230.72678379808</v>
      </c>
      <c r="H143" s="7">
        <f t="shared" si="14"/>
        <v>-8.3304291436857872E-2</v>
      </c>
    </row>
    <row r="144" spans="1:8" ht="13.8" x14ac:dyDescent="0.3">
      <c r="A144" s="3" t="s">
        <v>147</v>
      </c>
      <c r="B144" s="4">
        <f t="shared" si="10"/>
        <v>208726023.30445176</v>
      </c>
      <c r="C144" s="5">
        <v>33.47</v>
      </c>
      <c r="D144" s="4">
        <v>6986060</v>
      </c>
      <c r="E144" s="6">
        <f t="shared" si="11"/>
        <v>27.491704299808632</v>
      </c>
      <c r="F144" s="4">
        <f t="shared" si="12"/>
        <v>5738234.1123609524</v>
      </c>
      <c r="G144" s="6">
        <f t="shared" si="13"/>
        <v>-1247825.8876390476</v>
      </c>
      <c r="H144" s="7">
        <f t="shared" si="14"/>
        <v>-0.1786165431787084</v>
      </c>
    </row>
    <row r="145" spans="1:8" ht="13.8" x14ac:dyDescent="0.3">
      <c r="A145" s="3" t="s">
        <v>148</v>
      </c>
      <c r="B145" s="4">
        <f t="shared" si="10"/>
        <v>266890459.1338326</v>
      </c>
      <c r="C145" s="5">
        <v>30.71</v>
      </c>
      <c r="D145" s="4">
        <v>8196206</v>
      </c>
      <c r="E145" s="6">
        <f t="shared" si="11"/>
        <v>27.491704299808632</v>
      </c>
      <c r="F145" s="4">
        <f t="shared" si="12"/>
        <v>7337273.5829474851</v>
      </c>
      <c r="G145" s="6">
        <f t="shared" si="13"/>
        <v>-858932.41705251485</v>
      </c>
      <c r="H145" s="7">
        <f t="shared" si="14"/>
        <v>-0.10479634321691217</v>
      </c>
    </row>
    <row r="146" spans="1:8" ht="13.8" x14ac:dyDescent="0.3">
      <c r="A146" s="3" t="s">
        <v>149</v>
      </c>
      <c r="B146" s="4">
        <f t="shared" si="10"/>
        <v>7450148.3679525228</v>
      </c>
      <c r="C146" s="5">
        <v>23.59</v>
      </c>
      <c r="D146" s="4">
        <v>175749</v>
      </c>
      <c r="E146" s="6">
        <f t="shared" si="11"/>
        <v>27.491704299808632</v>
      </c>
      <c r="F146" s="4">
        <f t="shared" si="12"/>
        <v>204817.27592145262</v>
      </c>
      <c r="G146" s="6">
        <f t="shared" si="13"/>
        <v>29068.275921452616</v>
      </c>
      <c r="H146" s="7">
        <f t="shared" si="14"/>
        <v>0.16539653665996742</v>
      </c>
    </row>
    <row r="147" spans="1:8" ht="13.8" x14ac:dyDescent="0.3">
      <c r="A147" s="3" t="s">
        <v>150</v>
      </c>
      <c r="B147" s="4">
        <f t="shared" si="10"/>
        <v>176744573.2976509</v>
      </c>
      <c r="C147" s="5">
        <v>33.630000000000003</v>
      </c>
      <c r="D147" s="4">
        <v>5943920</v>
      </c>
      <c r="E147" s="6">
        <f t="shared" si="11"/>
        <v>27.491704299808632</v>
      </c>
      <c r="F147" s="4">
        <f t="shared" si="12"/>
        <v>4859009.5456948709</v>
      </c>
      <c r="G147" s="6">
        <f t="shared" si="13"/>
        <v>-1084910.4543051291</v>
      </c>
      <c r="H147" s="7">
        <f t="shared" si="14"/>
        <v>-0.18252440381181595</v>
      </c>
    </row>
    <row r="148" spans="1:8" ht="13.8" x14ac:dyDescent="0.3">
      <c r="A148" s="3" t="s">
        <v>151</v>
      </c>
      <c r="B148" s="4">
        <f t="shared" si="10"/>
        <v>17407958.762886599</v>
      </c>
      <c r="C148" s="5">
        <v>24.25</v>
      </c>
      <c r="D148" s="4">
        <v>422143</v>
      </c>
      <c r="E148" s="6">
        <f t="shared" si="11"/>
        <v>27.491704299808632</v>
      </c>
      <c r="F148" s="4">
        <f t="shared" si="12"/>
        <v>478574.45477254089</v>
      </c>
      <c r="G148" s="6">
        <f t="shared" si="13"/>
        <v>56431.454772540892</v>
      </c>
      <c r="H148" s="7">
        <f t="shared" si="14"/>
        <v>0.13367852782716022</v>
      </c>
    </row>
    <row r="149" spans="1:8" ht="13.8" x14ac:dyDescent="0.3">
      <c r="A149" s="3" t="s">
        <v>152</v>
      </c>
      <c r="B149" s="4">
        <f t="shared" si="10"/>
        <v>326117782.90993071</v>
      </c>
      <c r="C149" s="5">
        <v>25.98</v>
      </c>
      <c r="D149" s="4">
        <v>8472540</v>
      </c>
      <c r="E149" s="6">
        <f t="shared" si="11"/>
        <v>27.491704299808632</v>
      </c>
      <c r="F149" s="4">
        <f t="shared" si="12"/>
        <v>8965533.6546689998</v>
      </c>
      <c r="G149" s="6">
        <f t="shared" si="13"/>
        <v>492993.65466899984</v>
      </c>
      <c r="H149" s="7">
        <f t="shared" si="14"/>
        <v>5.8187232479162077E-2</v>
      </c>
    </row>
    <row r="150" spans="1:8" ht="13.8" x14ac:dyDescent="0.3">
      <c r="A150" s="3" t="s">
        <v>153</v>
      </c>
      <c r="B150" s="4">
        <f t="shared" si="10"/>
        <v>13445923.076923076</v>
      </c>
      <c r="C150" s="5">
        <v>13</v>
      </c>
      <c r="D150" s="4">
        <v>174797</v>
      </c>
      <c r="E150" s="6">
        <f t="shared" si="11"/>
        <v>27.491704299808632</v>
      </c>
      <c r="F150" s="4">
        <f t="shared" si="12"/>
        <v>369651.34126874222</v>
      </c>
      <c r="G150" s="6">
        <f t="shared" si="13"/>
        <v>194854.34126874222</v>
      </c>
      <c r="H150" s="7">
        <f t="shared" si="14"/>
        <v>1.1147464846006638</v>
      </c>
    </row>
    <row r="151" spans="1:8" ht="13.8" x14ac:dyDescent="0.3">
      <c r="A151" s="3" t="s">
        <v>154</v>
      </c>
      <c r="B151" s="4">
        <f t="shared" si="10"/>
        <v>37762173.913043477</v>
      </c>
      <c r="C151" s="5">
        <v>11.5</v>
      </c>
      <c r="D151" s="4">
        <v>434265</v>
      </c>
      <c r="E151" s="6">
        <f t="shared" si="11"/>
        <v>27.491704299808632</v>
      </c>
      <c r="F151" s="4">
        <f t="shared" si="12"/>
        <v>1038146.5189353388</v>
      </c>
      <c r="G151" s="6">
        <f t="shared" si="13"/>
        <v>603881.51893533883</v>
      </c>
      <c r="H151" s="7">
        <f t="shared" si="14"/>
        <v>1.390582982592055</v>
      </c>
    </row>
    <row r="152" spans="1:8" ht="13.8" x14ac:dyDescent="0.3">
      <c r="A152" s="3" t="s">
        <v>155</v>
      </c>
      <c r="B152" s="4">
        <f t="shared" si="10"/>
        <v>379707197.51315165</v>
      </c>
      <c r="C152" s="5">
        <v>41.82</v>
      </c>
      <c r="D152" s="4">
        <v>15879355</v>
      </c>
      <c r="E152" s="6">
        <f t="shared" si="11"/>
        <v>27.491704299808632</v>
      </c>
      <c r="F152" s="4">
        <f t="shared" si="12"/>
        <v>10438797.994540596</v>
      </c>
      <c r="G152" s="6">
        <f t="shared" si="13"/>
        <v>-5440557.0054594036</v>
      </c>
      <c r="H152" s="7">
        <f t="shared" si="14"/>
        <v>-0.34261826160189779</v>
      </c>
    </row>
    <row r="153" spans="1:8" ht="13.8" x14ac:dyDescent="0.3">
      <c r="A153" s="3" t="s">
        <v>156</v>
      </c>
      <c r="B153" s="4">
        <f t="shared" si="10"/>
        <v>145858877.08649471</v>
      </c>
      <c r="C153" s="5">
        <v>19.77</v>
      </c>
      <c r="D153" s="4">
        <v>2883630</v>
      </c>
      <c r="E153" s="6">
        <f t="shared" si="11"/>
        <v>27.491704299808632</v>
      </c>
      <c r="F153" s="4">
        <f t="shared" si="12"/>
        <v>4009909.1183640449</v>
      </c>
      <c r="G153" s="6">
        <f t="shared" si="13"/>
        <v>1126279.1183640449</v>
      </c>
      <c r="H153" s="7">
        <f t="shared" si="14"/>
        <v>0.39057684875106896</v>
      </c>
    </row>
    <row r="154" spans="1:8" ht="13.8" x14ac:dyDescent="0.3">
      <c r="A154" s="3" t="s">
        <v>157</v>
      </c>
      <c r="B154" s="4">
        <f t="shared" si="10"/>
        <v>170105200.1650846</v>
      </c>
      <c r="C154" s="5">
        <v>24.23</v>
      </c>
      <c r="D154" s="4">
        <v>4121649</v>
      </c>
      <c r="E154" s="6">
        <f t="shared" si="11"/>
        <v>27.491704299808632</v>
      </c>
      <c r="F154" s="4">
        <f t="shared" si="12"/>
        <v>4676481.8627982643</v>
      </c>
      <c r="G154" s="6">
        <f t="shared" si="13"/>
        <v>554832.86279826425</v>
      </c>
      <c r="H154" s="7">
        <f t="shared" si="14"/>
        <v>0.13461429219185433</v>
      </c>
    </row>
    <row r="155" spans="1:8" ht="13.8" x14ac:dyDescent="0.3">
      <c r="A155" s="3" t="s">
        <v>158</v>
      </c>
      <c r="B155" s="4">
        <f t="shared" si="10"/>
        <v>52434270.734032415</v>
      </c>
      <c r="C155" s="5">
        <v>20.98</v>
      </c>
      <c r="D155" s="4">
        <v>1100071</v>
      </c>
      <c r="E155" s="6">
        <f t="shared" si="11"/>
        <v>27.491704299808632</v>
      </c>
      <c r="F155" s="4">
        <f t="shared" si="12"/>
        <v>1441507.4661961289</v>
      </c>
      <c r="G155" s="6">
        <f t="shared" si="13"/>
        <v>341436.46619612887</v>
      </c>
      <c r="H155" s="7">
        <f t="shared" si="14"/>
        <v>0.31037675404235626</v>
      </c>
    </row>
    <row r="156" spans="1:8" ht="13.8" x14ac:dyDescent="0.3">
      <c r="A156" s="3" t="s">
        <v>159</v>
      </c>
      <c r="B156" s="4">
        <f t="shared" si="10"/>
        <v>405573454.5454545</v>
      </c>
      <c r="C156" s="5">
        <v>35.75</v>
      </c>
      <c r="D156" s="4">
        <v>14499251</v>
      </c>
      <c r="E156" s="6">
        <f t="shared" si="11"/>
        <v>27.491704299808632</v>
      </c>
      <c r="F156" s="4">
        <f t="shared" si="12"/>
        <v>11149905.484215513</v>
      </c>
      <c r="G156" s="6">
        <f t="shared" si="13"/>
        <v>-3349345.5157844871</v>
      </c>
      <c r="H156" s="7">
        <f t="shared" si="14"/>
        <v>-0.23100127832703132</v>
      </c>
    </row>
    <row r="157" spans="1:8" ht="13.8" x14ac:dyDescent="0.3">
      <c r="A157" s="3" t="s">
        <v>160</v>
      </c>
      <c r="B157" s="4">
        <f t="shared" si="10"/>
        <v>239600224</v>
      </c>
      <c r="C157" s="5">
        <v>31.25</v>
      </c>
      <c r="D157" s="4">
        <v>7487507</v>
      </c>
      <c r="E157" s="6">
        <f t="shared" si="11"/>
        <v>27.491704299808632</v>
      </c>
      <c r="F157" s="4">
        <f t="shared" si="12"/>
        <v>6587018.508375911</v>
      </c>
      <c r="G157" s="6">
        <f t="shared" si="13"/>
        <v>-900488.49162408896</v>
      </c>
      <c r="H157" s="7">
        <f t="shared" si="14"/>
        <v>-0.12026546240612382</v>
      </c>
    </row>
    <row r="158" spans="1:8" ht="13.8" x14ac:dyDescent="0.3">
      <c r="A158" s="3" t="s">
        <v>161</v>
      </c>
      <c r="B158" s="4">
        <f t="shared" si="10"/>
        <v>116120149.87510408</v>
      </c>
      <c r="C158" s="5">
        <v>24.02</v>
      </c>
      <c r="D158" s="4">
        <v>2789206</v>
      </c>
      <c r="E158" s="6">
        <f t="shared" si="11"/>
        <v>27.491704299808632</v>
      </c>
      <c r="F158" s="4">
        <f t="shared" si="12"/>
        <v>3192340.8236158215</v>
      </c>
      <c r="G158" s="6">
        <f t="shared" si="13"/>
        <v>403134.82361582154</v>
      </c>
      <c r="H158" s="7">
        <f t="shared" si="14"/>
        <v>0.14453390090793636</v>
      </c>
    </row>
    <row r="159" spans="1:8" ht="13.8" x14ac:dyDescent="0.3">
      <c r="A159" s="3" t="s">
        <v>162</v>
      </c>
      <c r="B159" s="4">
        <f t="shared" si="10"/>
        <v>313475265.21496367</v>
      </c>
      <c r="C159" s="5">
        <v>17.91</v>
      </c>
      <c r="D159" s="4">
        <v>5614342</v>
      </c>
      <c r="E159" s="6">
        <f t="shared" si="11"/>
        <v>27.491704299808632</v>
      </c>
      <c r="F159" s="4">
        <f t="shared" si="12"/>
        <v>8617969.2965938691</v>
      </c>
      <c r="G159" s="6">
        <f t="shared" si="13"/>
        <v>3003627.2965938691</v>
      </c>
      <c r="H159" s="7">
        <f t="shared" si="14"/>
        <v>0.53499186486927042</v>
      </c>
    </row>
    <row r="160" spans="1:8" ht="13.8" x14ac:dyDescent="0.3">
      <c r="A160" s="3" t="s">
        <v>163</v>
      </c>
      <c r="B160" s="4">
        <f t="shared" si="10"/>
        <v>172481092.69490486</v>
      </c>
      <c r="C160" s="5">
        <v>32.58</v>
      </c>
      <c r="D160" s="4">
        <v>5619434</v>
      </c>
      <c r="E160" s="6">
        <f t="shared" si="11"/>
        <v>27.491704299808632</v>
      </c>
      <c r="F160" s="4">
        <f t="shared" si="12"/>
        <v>4741799.1976762069</v>
      </c>
      <c r="G160" s="6">
        <f t="shared" si="13"/>
        <v>-877634.80232379306</v>
      </c>
      <c r="H160" s="7">
        <f t="shared" si="14"/>
        <v>-0.15617850522379889</v>
      </c>
    </row>
    <row r="161" spans="1:8" ht="13.8" x14ac:dyDescent="0.3">
      <c r="A161" s="3" t="s">
        <v>164</v>
      </c>
      <c r="B161" s="4">
        <f>(D161/C161)*1000</f>
        <v>41005926.5442404</v>
      </c>
      <c r="C161" s="5">
        <v>23.96</v>
      </c>
      <c r="D161" s="4">
        <v>982502</v>
      </c>
      <c r="E161" s="6">
        <f t="shared" si="11"/>
        <v>27.491704299808632</v>
      </c>
      <c r="F161" s="4">
        <f t="shared" si="12"/>
        <v>1127322.8070939307</v>
      </c>
      <c r="G161" s="6">
        <f t="shared" si="13"/>
        <v>144820.80709393066</v>
      </c>
      <c r="H161" s="7">
        <f t="shared" si="14"/>
        <v>0.14740001251288107</v>
      </c>
    </row>
    <row r="162" spans="1:8" ht="13.8" x14ac:dyDescent="0.3">
      <c r="A162" s="3" t="s">
        <v>165</v>
      </c>
      <c r="B162" s="4">
        <f t="shared" ref="B162:B170" si="15">(D162/C162)*1000</f>
        <v>191867426.40075976</v>
      </c>
      <c r="C162" s="5">
        <v>21.06</v>
      </c>
      <c r="D162" s="4">
        <v>4040728</v>
      </c>
      <c r="E162" s="6">
        <f t="shared" si="11"/>
        <v>27.491704299808632</v>
      </c>
      <c r="F162" s="4">
        <f t="shared" si="12"/>
        <v>5274762.551374983</v>
      </c>
      <c r="G162" s="6">
        <f t="shared" si="13"/>
        <v>1234034.551374983</v>
      </c>
      <c r="H162" s="7">
        <f t="shared" si="14"/>
        <v>0.30539906456831123</v>
      </c>
    </row>
    <row r="163" spans="1:8" ht="13.8" x14ac:dyDescent="0.3">
      <c r="A163" s="3" t="s">
        <v>166</v>
      </c>
      <c r="B163" s="4">
        <f t="shared" si="15"/>
        <v>64430099.095556423</v>
      </c>
      <c r="C163" s="5">
        <v>25.43</v>
      </c>
      <c r="D163" s="4">
        <v>1638457.42</v>
      </c>
      <c r="E163" s="6">
        <f t="shared" si="11"/>
        <v>27.491704299808632</v>
      </c>
      <c r="F163" s="4">
        <f t="shared" si="12"/>
        <v>1771293.2323424048</v>
      </c>
      <c r="G163" s="6">
        <f t="shared" si="13"/>
        <v>132835.81234240485</v>
      </c>
      <c r="H163" s="7">
        <f t="shared" si="14"/>
        <v>8.1073704278750713E-2</v>
      </c>
    </row>
    <row r="164" spans="1:8" ht="13.8" x14ac:dyDescent="0.3">
      <c r="A164" s="3" t="s">
        <v>167</v>
      </c>
      <c r="B164" s="4">
        <f t="shared" si="15"/>
        <v>109171638.1418093</v>
      </c>
      <c r="C164" s="5">
        <v>28.63</v>
      </c>
      <c r="D164" s="4">
        <v>3125584</v>
      </c>
      <c r="E164" s="6">
        <f t="shared" si="11"/>
        <v>27.491704299808632</v>
      </c>
      <c r="F164" s="4">
        <f t="shared" si="12"/>
        <v>3001314.3937203307</v>
      </c>
      <c r="G164" s="6">
        <f t="shared" si="13"/>
        <v>-124269.60627966933</v>
      </c>
      <c r="H164" s="7">
        <f t="shared" si="14"/>
        <v>-3.9758843876750501E-2</v>
      </c>
    </row>
    <row r="165" spans="1:8" ht="13.8" x14ac:dyDescent="0.3">
      <c r="A165" s="3" t="s">
        <v>168</v>
      </c>
      <c r="B165" s="4">
        <f t="shared" si="15"/>
        <v>197343720.93023255</v>
      </c>
      <c r="C165" s="5">
        <v>27.95</v>
      </c>
      <c r="D165" s="4">
        <v>5515757</v>
      </c>
      <c r="E165" s="6">
        <f t="shared" si="11"/>
        <v>27.491704299808632</v>
      </c>
      <c r="F165" s="4">
        <f t="shared" si="12"/>
        <v>5425315.221237909</v>
      </c>
      <c r="G165" s="6">
        <f t="shared" si="13"/>
        <v>-90441.778762090951</v>
      </c>
      <c r="H165" s="7">
        <f t="shared" si="14"/>
        <v>-1.6396983906667925E-2</v>
      </c>
    </row>
    <row r="166" spans="1:8" ht="13.8" x14ac:dyDescent="0.3">
      <c r="A166" s="3" t="s">
        <v>169</v>
      </c>
      <c r="B166" s="4">
        <f t="shared" si="15"/>
        <v>177151503.91429749</v>
      </c>
      <c r="C166" s="5">
        <v>24.27</v>
      </c>
      <c r="D166" s="4">
        <v>4299467</v>
      </c>
      <c r="E166" s="6">
        <f t="shared" si="11"/>
        <v>27.491704299808632</v>
      </c>
      <c r="F166" s="4">
        <f t="shared" si="12"/>
        <v>4870196.7618782585</v>
      </c>
      <c r="G166" s="6">
        <f t="shared" si="13"/>
        <v>570729.76187825855</v>
      </c>
      <c r="H166" s="7">
        <f t="shared" si="14"/>
        <v>0.13274430571935045</v>
      </c>
    </row>
    <row r="167" spans="1:8" ht="13.8" x14ac:dyDescent="0.3">
      <c r="A167" s="3" t="s">
        <v>170</v>
      </c>
      <c r="B167" s="4">
        <f t="shared" si="15"/>
        <v>120579461.81242579</v>
      </c>
      <c r="C167" s="5">
        <v>25.27</v>
      </c>
      <c r="D167" s="4">
        <v>3047043</v>
      </c>
      <c r="E167" s="6">
        <f t="shared" si="11"/>
        <v>27.491704299808632</v>
      </c>
      <c r="F167" s="4">
        <f t="shared" si="12"/>
        <v>3314934.908777277</v>
      </c>
      <c r="G167" s="6">
        <f t="shared" si="13"/>
        <v>267891.90877727699</v>
      </c>
      <c r="H167" s="7">
        <f t="shared" si="14"/>
        <v>8.7918650566229939E-2</v>
      </c>
    </row>
    <row r="168" spans="1:8" ht="13.8" x14ac:dyDescent="0.3">
      <c r="A168" s="3" t="s">
        <v>171</v>
      </c>
      <c r="B168" s="4">
        <f t="shared" si="15"/>
        <v>82625081.529795438</v>
      </c>
      <c r="C168" s="5">
        <v>33.729999999999997</v>
      </c>
      <c r="D168" s="4">
        <v>2786944</v>
      </c>
      <c r="E168" s="6">
        <f t="shared" si="11"/>
        <v>27.491704299808632</v>
      </c>
      <c r="F168" s="4">
        <f t="shared" si="12"/>
        <v>2271504.3091647159</v>
      </c>
      <c r="G168" s="6">
        <f t="shared" si="13"/>
        <v>-515439.69083528407</v>
      </c>
      <c r="H168" s="7">
        <f t="shared" si="14"/>
        <v>-0.18494798992562608</v>
      </c>
    </row>
    <row r="169" spans="1:8" ht="13.8" x14ac:dyDescent="0.3">
      <c r="A169" s="3" t="s">
        <v>172</v>
      </c>
      <c r="B169" s="4">
        <f t="shared" si="15"/>
        <v>84934014.614703283</v>
      </c>
      <c r="C169" s="5">
        <v>22.58</v>
      </c>
      <c r="D169" s="4">
        <v>1917810.05</v>
      </c>
      <c r="E169" s="6">
        <f t="shared" si="11"/>
        <v>27.491704299808632</v>
      </c>
      <c r="F169" s="4">
        <f t="shared" si="12"/>
        <v>2334980.8147830474</v>
      </c>
      <c r="G169" s="6">
        <f t="shared" si="13"/>
        <v>417170.76478304737</v>
      </c>
      <c r="H169" s="7">
        <f t="shared" si="14"/>
        <v>0.21752454826433273</v>
      </c>
    </row>
    <row r="170" spans="1:8" ht="13.8" x14ac:dyDescent="0.3">
      <c r="A170" s="3" t="s">
        <v>173</v>
      </c>
      <c r="B170" s="4">
        <f t="shared" si="15"/>
        <v>59882598.714416891</v>
      </c>
      <c r="C170" s="5">
        <v>21.78</v>
      </c>
      <c r="D170" s="4">
        <v>1304243</v>
      </c>
      <c r="E170" s="6">
        <f t="shared" si="11"/>
        <v>27.491704299808632</v>
      </c>
      <c r="F170" s="4">
        <f t="shared" si="12"/>
        <v>1646274.6965608497</v>
      </c>
      <c r="G170" s="6">
        <f t="shared" si="13"/>
        <v>342031.69656084967</v>
      </c>
      <c r="H170" s="7">
        <f t="shared" si="14"/>
        <v>0.26224537648340812</v>
      </c>
    </row>
    <row r="171" spans="1:8" ht="13.8" x14ac:dyDescent="0.3">
      <c r="A171" s="3" t="s">
        <v>174</v>
      </c>
      <c r="B171" s="6">
        <f>SUM(B2:B170)</f>
        <v>22784574940.825336</v>
      </c>
      <c r="C171" s="3"/>
      <c r="D171" s="6">
        <f>SUM(D2:D170)</f>
        <v>626386796.86999989</v>
      </c>
      <c r="E171" s="3"/>
      <c r="F171" s="6">
        <f>SUM(F2:F170)</f>
        <v>626386796.87</v>
      </c>
      <c r="G171" s="6">
        <f t="shared" si="13"/>
        <v>0</v>
      </c>
      <c r="H171" s="7">
        <f t="shared" si="14"/>
        <v>1.9031258344917175E-16</v>
      </c>
    </row>
    <row r="172" spans="1:8" ht="13.8" x14ac:dyDescent="0.3">
      <c r="A172" s="3"/>
      <c r="B172" s="3"/>
      <c r="C172" s="3"/>
      <c r="D172" s="3"/>
      <c r="E172" s="3"/>
      <c r="F172" s="3"/>
      <c r="G172" s="3"/>
      <c r="H172" s="3"/>
    </row>
    <row r="173" spans="1:8" ht="13.8" x14ac:dyDescent="0.3">
      <c r="A173" s="1" t="s">
        <v>175</v>
      </c>
      <c r="B173" s="1"/>
      <c r="C173" s="8">
        <f>D171/(B171/1000)</f>
        <v>27.491704299808632</v>
      </c>
      <c r="D173" s="3"/>
      <c r="E173" s="3"/>
      <c r="F173" s="3"/>
      <c r="G173" s="3"/>
      <c r="H173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MV Property Tax 2011 Mill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DilworthD</dc:creator>
  <cp:lastModifiedBy>KnightJ</cp:lastModifiedBy>
  <dcterms:created xsi:type="dcterms:W3CDTF">2013-03-12T20:53:14Z</dcterms:created>
  <dcterms:modified xsi:type="dcterms:W3CDTF">2013-04-08T18:29:34Z</dcterms:modified>
</cp:coreProperties>
</file>